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b9779694b98aeda/デスクトップ/岡山県バスケットボール協会/R8年度/2026.0822 県総合/1 申込関係/参加申込完成版 R7/"/>
    </mc:Choice>
  </mc:AlternateContent>
  <xr:revisionPtr revIDLastSave="1532" documentId="13_ncr:1_{A952A1AC-486B-402E-8AC6-DBD745366B30}" xr6:coauthVersionLast="47" xr6:coauthVersionMax="47" xr10:uidLastSave="{3C3281F1-BD3D-4764-8252-7787B9E0A79C}"/>
  <bookViews>
    <workbookView xWindow="-110" yWindow="-110" windowWidth="22780" windowHeight="14540" tabRatio="725" xr2:uid="{00000000-000D-0000-FFFF-FFFF00000000}"/>
  </bookViews>
  <sheets>
    <sheet name="値貼付" sheetId="22" r:id="rId1"/>
    <sheet name="チームメンバー一覧" sheetId="21" r:id="rId2"/>
    <sheet name="参加申込書" sheetId="23" r:id="rId3"/>
    <sheet name="エントリー変更" sheetId="24" r:id="rId4"/>
  </sheets>
  <definedNames>
    <definedName name="_xlnm.Print_Area" localSheetId="3">エントリー変更!$A$1:$AO$43</definedName>
    <definedName name="_xlnm.Print_Area" localSheetId="2">参加申込書!$A$1:$AJ$41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3" i="24" l="1"/>
  <c r="AF24" i="24"/>
  <c r="AF25" i="24"/>
  <c r="AF26" i="24"/>
  <c r="AF27" i="24"/>
  <c r="AF28" i="24"/>
  <c r="AF29" i="24"/>
  <c r="AF30" i="24"/>
  <c r="AF31" i="24"/>
  <c r="AF32" i="24"/>
  <c r="AF33" i="24"/>
  <c r="AF34" i="24"/>
  <c r="AF35" i="24"/>
  <c r="AF36" i="24"/>
  <c r="AF37" i="24"/>
  <c r="AC23" i="24"/>
  <c r="AC24" i="24"/>
  <c r="AC25" i="24"/>
  <c r="AC26" i="24"/>
  <c r="AC27" i="24"/>
  <c r="AC28" i="24"/>
  <c r="AC29" i="24"/>
  <c r="AC30" i="24"/>
  <c r="AC31" i="24"/>
  <c r="AC32" i="24"/>
  <c r="AC33" i="24"/>
  <c r="AC34" i="24"/>
  <c r="AC35" i="24"/>
  <c r="AC36" i="24"/>
  <c r="AC37" i="24"/>
  <c r="V23" i="24"/>
  <c r="V24" i="24"/>
  <c r="V25" i="24"/>
  <c r="V26" i="24"/>
  <c r="V27" i="24"/>
  <c r="V28" i="24"/>
  <c r="V29" i="24"/>
  <c r="V30" i="24"/>
  <c r="V31" i="24"/>
  <c r="V32" i="24"/>
  <c r="V33" i="24"/>
  <c r="V34" i="24"/>
  <c r="V35" i="24"/>
  <c r="V36" i="24"/>
  <c r="V37" i="24"/>
  <c r="R23" i="24"/>
  <c r="R24" i="24"/>
  <c r="R25" i="24"/>
  <c r="R26" i="24"/>
  <c r="R27" i="24"/>
  <c r="R28" i="24"/>
  <c r="R29" i="24"/>
  <c r="R30" i="24"/>
  <c r="R31" i="24"/>
  <c r="R32" i="24"/>
  <c r="R33" i="24"/>
  <c r="R34" i="24"/>
  <c r="R35" i="24"/>
  <c r="R36" i="24"/>
  <c r="R37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AF22" i="24"/>
  <c r="AC22" i="24"/>
  <c r="V22" i="24"/>
  <c r="R22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L22" i="24" l="1"/>
  <c r="B21" i="23" l="1"/>
  <c r="B22" i="23"/>
  <c r="B23" i="23"/>
  <c r="B24" i="23"/>
  <c r="B25" i="23"/>
  <c r="B26" i="23"/>
  <c r="B27" i="23"/>
  <c r="B28" i="23"/>
  <c r="B29" i="23"/>
  <c r="B30" i="23"/>
  <c r="B31" i="23"/>
  <c r="B32" i="23"/>
  <c r="B33" i="23"/>
  <c r="B34" i="23"/>
  <c r="B35" i="23"/>
  <c r="B20" i="23"/>
  <c r="B12" i="23"/>
  <c r="B13" i="23"/>
  <c r="B14" i="23"/>
  <c r="B15" i="23"/>
  <c r="B16" i="23"/>
  <c r="B17" i="23"/>
  <c r="B11" i="23"/>
  <c r="B10" i="23" l="1"/>
  <c r="B9" i="23"/>
  <c r="AH4" i="21" l="1" a="1"/>
  <c r="AH4" i="21" s="1"/>
  <c r="M19" i="21"/>
  <c r="N19" i="21"/>
  <c r="M20" i="21"/>
  <c r="N20" i="21"/>
  <c r="M21" i="21"/>
  <c r="N21" i="21"/>
  <c r="M22" i="21"/>
  <c r="N22" i="21"/>
  <c r="M23" i="21"/>
  <c r="N23" i="21"/>
  <c r="M24" i="21"/>
  <c r="N24" i="21"/>
  <c r="M25" i="21"/>
  <c r="N25" i="21"/>
  <c r="M26" i="21"/>
  <c r="N26" i="21"/>
  <c r="M17" i="21"/>
  <c r="N35" i="23" s="1"/>
  <c r="N17" i="21"/>
  <c r="M14" i="21"/>
  <c r="N32" i="23" s="1"/>
  <c r="N14" i="21"/>
  <c r="M15" i="21"/>
  <c r="N33" i="23" s="1"/>
  <c r="N15" i="21"/>
  <c r="M16" i="21"/>
  <c r="N34" i="23" s="1"/>
  <c r="N16" i="21"/>
  <c r="Z47" i="21" l="1" a="1"/>
  <c r="Z47" i="21" s="1"/>
  <c r="AA47" i="21" a="1"/>
  <c r="AA47" i="21" s="1"/>
  <c r="H40" i="21" l="1"/>
  <c r="H38" i="21"/>
  <c r="H37" i="21"/>
  <c r="H36" i="21"/>
  <c r="Y4" i="21" l="1" a="1"/>
  <c r="Y4" i="21" s="1"/>
  <c r="AI49" i="21" a="1"/>
  <c r="AI49" i="21" s="1"/>
  <c r="AI50" i="21" a="1"/>
  <c r="AI50" i="21" s="1"/>
  <c r="AI51" i="21" a="1"/>
  <c r="AI51" i="21" s="1"/>
  <c r="AI52" i="21" a="1"/>
  <c r="AI52" i="21" s="1"/>
  <c r="AI53" i="21" a="1"/>
  <c r="AI53" i="21" s="1"/>
  <c r="AI54" i="21" a="1"/>
  <c r="AI54" i="21" s="1"/>
  <c r="AI55" i="21" a="1"/>
  <c r="AI55" i="21" s="1"/>
  <c r="AI56" i="21" a="1"/>
  <c r="AI56" i="21" s="1"/>
  <c r="AI57" i="21" a="1"/>
  <c r="AI57" i="21" s="1"/>
  <c r="AI58" i="21" a="1"/>
  <c r="AI58" i="21" s="1"/>
  <c r="AI59" i="21" a="1"/>
  <c r="AI59" i="21" s="1"/>
  <c r="AI60" i="21" a="1"/>
  <c r="AI60" i="21" s="1"/>
  <c r="AI61" i="21" a="1"/>
  <c r="AI61" i="21" s="1"/>
  <c r="AI62" i="21" a="1"/>
  <c r="AI62" i="21" s="1"/>
  <c r="AI63" i="21" a="1"/>
  <c r="AI63" i="21" s="1"/>
  <c r="AI64" i="21" a="1"/>
  <c r="AI64" i="21" s="1"/>
  <c r="AI65" i="21" a="1"/>
  <c r="AI65" i="21" s="1"/>
  <c r="AI66" i="21" a="1"/>
  <c r="AI66" i="21" s="1"/>
  <c r="AI67" i="21" a="1"/>
  <c r="AI67" i="21" s="1"/>
  <c r="AI68" i="21" a="1"/>
  <c r="AI68" i="21" s="1"/>
  <c r="AI69" i="21" a="1"/>
  <c r="AI69" i="21" s="1"/>
  <c r="AI70" i="21" a="1"/>
  <c r="AI70" i="21" s="1"/>
  <c r="AI71" i="21" a="1"/>
  <c r="AI71" i="21" s="1"/>
  <c r="AI72" i="21" a="1"/>
  <c r="AI72" i="21" s="1"/>
  <c r="AI73" i="21" a="1"/>
  <c r="AI73" i="21" s="1"/>
  <c r="AI74" i="21" a="1"/>
  <c r="AI74" i="21" s="1"/>
  <c r="AI75" i="21" a="1"/>
  <c r="AI75" i="21" s="1"/>
  <c r="AI76" i="21" a="1"/>
  <c r="AI76" i="21" s="1"/>
  <c r="AI77" i="21" a="1"/>
  <c r="AI77" i="21" s="1"/>
  <c r="AI78" i="21" a="1"/>
  <c r="AI78" i="21" s="1"/>
  <c r="AI79" i="21" a="1"/>
  <c r="AI79" i="21" s="1"/>
  <c r="AI80" i="21" a="1"/>
  <c r="AI80" i="21" s="1"/>
  <c r="AI81" i="21" a="1"/>
  <c r="AI81" i="21" s="1"/>
  <c r="AI82" i="21" a="1"/>
  <c r="AI82" i="21" s="1"/>
  <c r="AI83" i="21" a="1"/>
  <c r="AI83" i="21" s="1"/>
  <c r="AI84" i="21" a="1"/>
  <c r="AI84" i="21" s="1"/>
  <c r="AI85" i="21" a="1"/>
  <c r="AI85" i="21" s="1"/>
  <c r="AI86" i="21" a="1"/>
  <c r="AI86" i="21" s="1"/>
  <c r="AI87" i="21" a="1"/>
  <c r="AI87" i="21" s="1"/>
  <c r="AI88" i="21" a="1"/>
  <c r="AI88" i="21" s="1"/>
  <c r="AI89" i="21" a="1"/>
  <c r="AI89" i="21" s="1"/>
  <c r="AI90" i="21" a="1"/>
  <c r="AI90" i="21" s="1"/>
  <c r="AI91" i="21" a="1"/>
  <c r="AI91" i="21" s="1"/>
  <c r="AI92" i="21" a="1"/>
  <c r="AI92" i="21" s="1"/>
  <c r="AI93" i="21" a="1"/>
  <c r="AI93" i="21" s="1"/>
  <c r="AI94" i="21" a="1"/>
  <c r="AI94" i="21" s="1"/>
  <c r="AI95" i="21" a="1"/>
  <c r="AI95" i="21" s="1"/>
  <c r="AI96" i="21" a="1"/>
  <c r="AI96" i="21" s="1"/>
  <c r="AI97" i="21" a="1"/>
  <c r="AI97" i="21" s="1"/>
  <c r="AI98" i="21" a="1"/>
  <c r="AI98" i="21" s="1"/>
  <c r="AI99" i="21" a="1"/>
  <c r="AI99" i="21" s="1"/>
  <c r="AI100" i="21" a="1"/>
  <c r="AI100" i="21" s="1"/>
  <c r="AI101" i="21" a="1"/>
  <c r="AI101" i="21" s="1"/>
  <c r="AI102" i="21" a="1"/>
  <c r="AI102" i="21" s="1"/>
  <c r="AI103" i="21" a="1"/>
  <c r="AI103" i="21" s="1"/>
  <c r="AI104" i="21" a="1"/>
  <c r="AI104" i="21" s="1"/>
  <c r="AI105" i="21" a="1"/>
  <c r="AI105" i="21" s="1"/>
  <c r="AI106" i="21" a="1"/>
  <c r="AI106" i="21" s="1"/>
  <c r="AI107" i="21" a="1"/>
  <c r="AI107" i="21" s="1"/>
  <c r="AI108" i="21" a="1"/>
  <c r="AI108" i="21" s="1"/>
  <c r="AI109" i="21" a="1"/>
  <c r="AI109" i="21" s="1"/>
  <c r="AI110" i="21" a="1"/>
  <c r="AI110" i="21" s="1"/>
  <c r="AI111" i="21" a="1"/>
  <c r="AI111" i="21" s="1"/>
  <c r="AI112" i="21" a="1"/>
  <c r="AI112" i="21" s="1"/>
  <c r="AI113" i="21" a="1"/>
  <c r="AI113" i="21" s="1"/>
  <c r="AI114" i="21" a="1"/>
  <c r="AI114" i="21" s="1"/>
  <c r="AI115" i="21" a="1"/>
  <c r="AI115" i="21" s="1"/>
  <c r="AI116" i="21" a="1"/>
  <c r="AI116" i="21" s="1"/>
  <c r="AI117" i="21" a="1"/>
  <c r="AI117" i="21" s="1"/>
  <c r="AI118" i="21" a="1"/>
  <c r="AI118" i="21" s="1"/>
  <c r="AI119" i="21" a="1"/>
  <c r="AI119" i="21" s="1"/>
  <c r="AI120" i="21" a="1"/>
  <c r="AI120" i="21" s="1"/>
  <c r="AI121" i="21" a="1"/>
  <c r="AI121" i="21" s="1"/>
  <c r="AI122" i="21" a="1"/>
  <c r="AI122" i="21" s="1"/>
  <c r="AI123" i="21" a="1"/>
  <c r="AI123" i="21" s="1"/>
  <c r="AI34" i="21" a="1"/>
  <c r="AI44" i="21" a="1"/>
  <c r="AI43" i="21" a="1"/>
  <c r="AI46" i="21" a="1"/>
  <c r="AI35" i="21" a="1"/>
  <c r="AI38" i="21" a="1"/>
  <c r="AI37" i="21" a="1"/>
  <c r="AI40" i="21" a="1"/>
  <c r="AI41" i="21" a="1"/>
  <c r="AI47" i="21" a="1"/>
  <c r="AI33" i="21" a="1"/>
  <c r="AI39" i="21" a="1"/>
  <c r="AI45" i="21" a="1"/>
  <c r="AI48" i="21" a="1"/>
  <c r="AI42" i="21" a="1"/>
  <c r="AI36" i="21" a="1"/>
  <c r="AI32" i="21" a="1"/>
  <c r="AI23" i="21" a="1"/>
  <c r="AI22" i="21" a="1"/>
  <c r="AI29" i="21" a="1"/>
  <c r="AI15" i="21" a="1"/>
  <c r="AI6" i="21" a="1"/>
  <c r="AI26" i="21" a="1"/>
  <c r="AI4" i="21" a="1"/>
  <c r="AI14" i="21" a="1"/>
  <c r="AI17" i="21" a="1"/>
  <c r="AI24" i="21" a="1"/>
  <c r="AI28" i="21" a="1"/>
  <c r="AI21" i="21" a="1"/>
  <c r="AI8" i="21" a="1"/>
  <c r="AI12" i="21" a="1"/>
  <c r="AI30" i="21" a="1"/>
  <c r="AI18" i="21" a="1"/>
  <c r="AI19" i="21" a="1"/>
  <c r="AI25" i="21" a="1"/>
  <c r="AI13" i="21" a="1"/>
  <c r="AI10" i="21" a="1"/>
  <c r="AI27" i="21" a="1"/>
  <c r="AI11" i="21" a="1"/>
  <c r="AI9" i="21" a="1"/>
  <c r="AI5" i="21" a="1"/>
  <c r="AI20" i="21" a="1"/>
  <c r="AI16" i="21" a="1"/>
  <c r="AI7" i="21" a="1"/>
  <c r="AI31" i="21" a="1"/>
  <c r="AI41" i="21" l="1"/>
  <c r="AI25" i="21"/>
  <c r="AI13" i="21"/>
  <c r="AI44" i="21"/>
  <c r="AI36" i="21"/>
  <c r="AI32" i="21"/>
  <c r="AI24" i="21"/>
  <c r="G23" i="21" s="1"/>
  <c r="AI20" i="21"/>
  <c r="AI16" i="21"/>
  <c r="G14" i="21" s="1"/>
  <c r="AI8" i="21"/>
  <c r="AI48" i="21"/>
  <c r="AI40" i="21"/>
  <c r="AI28" i="21"/>
  <c r="AI12" i="21"/>
  <c r="AI43" i="21"/>
  <c r="AI31" i="21"/>
  <c r="AI23" i="21"/>
  <c r="AI7" i="21"/>
  <c r="AI45" i="21"/>
  <c r="AI33" i="21"/>
  <c r="AI9" i="21"/>
  <c r="AI47" i="21"/>
  <c r="AI39" i="21"/>
  <c r="AI35" i="21"/>
  <c r="AI27" i="21"/>
  <c r="G20" i="21" s="1"/>
  <c r="AI19" i="21"/>
  <c r="AI15" i="21"/>
  <c r="AI11" i="21"/>
  <c r="AI21" i="21"/>
  <c r="AI34" i="21"/>
  <c r="AI30" i="21"/>
  <c r="AI26" i="21"/>
  <c r="AI18" i="21"/>
  <c r="G16" i="21" s="1"/>
  <c r="AI14" i="21"/>
  <c r="AI10" i="21"/>
  <c r="AI6" i="21"/>
  <c r="AI37" i="21"/>
  <c r="AI29" i="21"/>
  <c r="AI17" i="21"/>
  <c r="AI46" i="21"/>
  <c r="AI42" i="21"/>
  <c r="AI38" i="21"/>
  <c r="AI22" i="21"/>
  <c r="AI5" i="21"/>
  <c r="AI4" i="21"/>
  <c r="G21" i="21" l="1"/>
  <c r="G25" i="21"/>
  <c r="G26" i="21"/>
  <c r="G24" i="21"/>
  <c r="G15" i="21"/>
  <c r="G19" i="21"/>
  <c r="G17" i="21"/>
  <c r="G22" i="21"/>
  <c r="U5" i="21" a="1"/>
  <c r="U5" i="21" s="1"/>
  <c r="V5" i="21" a="1"/>
  <c r="V5" i="21" s="1"/>
  <c r="W5" i="21" a="1"/>
  <c r="W5" i="21" s="1"/>
  <c r="X5" i="21" a="1"/>
  <c r="X5" i="21" s="1"/>
  <c r="Y5" i="21" a="1"/>
  <c r="Y5" i="21" s="1"/>
  <c r="Z5" i="21" a="1"/>
  <c r="Z5" i="21" s="1"/>
  <c r="AA5" i="21" a="1"/>
  <c r="AA5" i="21" s="1"/>
  <c r="AB5" i="21" a="1"/>
  <c r="AB5" i="21" s="1"/>
  <c r="AC5" i="21" a="1"/>
  <c r="AC5" i="21" s="1"/>
  <c r="AD5" i="21" a="1"/>
  <c r="AD5" i="21" s="1"/>
  <c r="AE5" i="21" a="1"/>
  <c r="AE5" i="21" s="1"/>
  <c r="AF5" i="21" a="1"/>
  <c r="AF5" i="21" s="1"/>
  <c r="AG5" i="21" a="1"/>
  <c r="AG5" i="21" s="1"/>
  <c r="AH5" i="21" a="1"/>
  <c r="AH5" i="21" s="1"/>
  <c r="U6" i="21" a="1"/>
  <c r="U6" i="21" s="1"/>
  <c r="V6" i="21" a="1"/>
  <c r="V6" i="21" s="1"/>
  <c r="W6" i="21" a="1"/>
  <c r="W6" i="21" s="1"/>
  <c r="X6" i="21" a="1"/>
  <c r="X6" i="21" s="1"/>
  <c r="Y6" i="21" a="1"/>
  <c r="Y6" i="21" s="1"/>
  <c r="Z6" i="21" a="1"/>
  <c r="Z6" i="21" s="1"/>
  <c r="AA6" i="21" a="1"/>
  <c r="AA6" i="21" s="1"/>
  <c r="AB6" i="21" a="1"/>
  <c r="AB6" i="21" s="1"/>
  <c r="AC6" i="21" a="1"/>
  <c r="AC6" i="21" s="1"/>
  <c r="AD6" i="21" a="1"/>
  <c r="AD6" i="21" s="1"/>
  <c r="AE6" i="21" a="1"/>
  <c r="AE6" i="21" s="1"/>
  <c r="AF6" i="21" a="1"/>
  <c r="AF6" i="21" s="1"/>
  <c r="AG6" i="21" a="1"/>
  <c r="AG6" i="21" s="1"/>
  <c r="AH6" i="21" a="1"/>
  <c r="AH6" i="21" s="1"/>
  <c r="U7" i="21" a="1"/>
  <c r="U7" i="21" s="1"/>
  <c r="V7" i="21" a="1"/>
  <c r="V7" i="21" s="1"/>
  <c r="W7" i="21" a="1"/>
  <c r="W7" i="21" s="1"/>
  <c r="X7" i="21" a="1"/>
  <c r="X7" i="21" s="1"/>
  <c r="Y7" i="21" a="1"/>
  <c r="Y7" i="21" s="1"/>
  <c r="Z7" i="21" a="1"/>
  <c r="Z7" i="21" s="1"/>
  <c r="AA7" i="21" a="1"/>
  <c r="AA7" i="21" s="1"/>
  <c r="AB7" i="21" a="1"/>
  <c r="AB7" i="21" s="1"/>
  <c r="AC7" i="21" a="1"/>
  <c r="AC7" i="21" s="1"/>
  <c r="AD7" i="21" a="1"/>
  <c r="AD7" i="21" s="1"/>
  <c r="AE7" i="21" a="1"/>
  <c r="AE7" i="21" s="1"/>
  <c r="AF7" i="21" a="1"/>
  <c r="AF7" i="21" s="1"/>
  <c r="AG7" i="21" a="1"/>
  <c r="AG7" i="21" s="1"/>
  <c r="AH7" i="21" a="1"/>
  <c r="AH7" i="21" s="1"/>
  <c r="U8" i="21" a="1"/>
  <c r="U8" i="21" s="1"/>
  <c r="V8" i="21" a="1"/>
  <c r="V8" i="21" s="1"/>
  <c r="W8" i="21" a="1"/>
  <c r="W8" i="21" s="1"/>
  <c r="X8" i="21" a="1"/>
  <c r="X8" i="21" s="1"/>
  <c r="Y8" i="21" a="1"/>
  <c r="Y8" i="21" s="1"/>
  <c r="Z8" i="21" a="1"/>
  <c r="Z8" i="21" s="1"/>
  <c r="AA8" i="21" a="1"/>
  <c r="AA8" i="21" s="1"/>
  <c r="AB8" i="21" a="1"/>
  <c r="AB8" i="21" s="1"/>
  <c r="AC8" i="21" a="1"/>
  <c r="AC8" i="21" s="1"/>
  <c r="AD8" i="21" a="1"/>
  <c r="AD8" i="21" s="1"/>
  <c r="AE8" i="21" a="1"/>
  <c r="AE8" i="21" s="1"/>
  <c r="AF8" i="21" a="1"/>
  <c r="AF8" i="21" s="1"/>
  <c r="AG8" i="21" a="1"/>
  <c r="AG8" i="21" s="1"/>
  <c r="AH8" i="21" a="1"/>
  <c r="AH8" i="21" s="1"/>
  <c r="U9" i="21" a="1"/>
  <c r="U9" i="21" s="1"/>
  <c r="V9" i="21" a="1"/>
  <c r="V9" i="21" s="1"/>
  <c r="W9" i="21" a="1"/>
  <c r="W9" i="21" s="1"/>
  <c r="X9" i="21" a="1"/>
  <c r="X9" i="21" s="1"/>
  <c r="Y9" i="21" a="1"/>
  <c r="Y9" i="21" s="1"/>
  <c r="Z9" i="21" a="1"/>
  <c r="Z9" i="21" s="1"/>
  <c r="AA9" i="21" a="1"/>
  <c r="AA9" i="21" s="1"/>
  <c r="AB9" i="21" a="1"/>
  <c r="AB9" i="21" s="1"/>
  <c r="AC9" i="21" a="1"/>
  <c r="AC9" i="21" s="1"/>
  <c r="AD9" i="21" a="1"/>
  <c r="AD9" i="21" s="1"/>
  <c r="AE9" i="21" a="1"/>
  <c r="AE9" i="21" s="1"/>
  <c r="AF9" i="21" a="1"/>
  <c r="AF9" i="21" s="1"/>
  <c r="AG9" i="21" a="1"/>
  <c r="AG9" i="21" s="1"/>
  <c r="AH9" i="21" a="1"/>
  <c r="AH9" i="21" s="1"/>
  <c r="U10" i="21" a="1"/>
  <c r="U10" i="21" s="1"/>
  <c r="V10" i="21" a="1"/>
  <c r="V10" i="21" s="1"/>
  <c r="W10" i="21" a="1"/>
  <c r="W10" i="21" s="1"/>
  <c r="X10" i="21" a="1"/>
  <c r="X10" i="21" s="1"/>
  <c r="Y10" i="21" a="1"/>
  <c r="Y10" i="21" s="1"/>
  <c r="Z10" i="21" a="1"/>
  <c r="Z10" i="21" s="1"/>
  <c r="AA10" i="21" a="1"/>
  <c r="AA10" i="21" s="1"/>
  <c r="AB10" i="21" a="1"/>
  <c r="AB10" i="21" s="1"/>
  <c r="AC10" i="21" a="1"/>
  <c r="AC10" i="21" s="1"/>
  <c r="AD10" i="21" a="1"/>
  <c r="AD10" i="21" s="1"/>
  <c r="AE10" i="21" a="1"/>
  <c r="AE10" i="21" s="1"/>
  <c r="AF10" i="21" a="1"/>
  <c r="AF10" i="21" s="1"/>
  <c r="AG10" i="21" a="1"/>
  <c r="AG10" i="21" s="1"/>
  <c r="AH10" i="21" a="1"/>
  <c r="AH10" i="21" s="1"/>
  <c r="U11" i="21" a="1"/>
  <c r="U11" i="21" s="1"/>
  <c r="V11" i="21" a="1"/>
  <c r="V11" i="21" s="1"/>
  <c r="W11" i="21" a="1"/>
  <c r="W11" i="21" s="1"/>
  <c r="X11" i="21" a="1"/>
  <c r="X11" i="21" s="1"/>
  <c r="Y11" i="21" a="1"/>
  <c r="Y11" i="21" s="1"/>
  <c r="Z11" i="21" a="1"/>
  <c r="Z11" i="21" s="1"/>
  <c r="AA11" i="21" a="1"/>
  <c r="AA11" i="21" s="1"/>
  <c r="AB11" i="21" a="1"/>
  <c r="AB11" i="21" s="1"/>
  <c r="AC11" i="21" a="1"/>
  <c r="AC11" i="21" s="1"/>
  <c r="AD11" i="21" a="1"/>
  <c r="AD11" i="21" s="1"/>
  <c r="AE11" i="21" a="1"/>
  <c r="AE11" i="21" s="1"/>
  <c r="AF11" i="21" a="1"/>
  <c r="AF11" i="21" s="1"/>
  <c r="AG11" i="21" a="1"/>
  <c r="AG11" i="21" s="1"/>
  <c r="AH11" i="21" a="1"/>
  <c r="AH11" i="21" s="1"/>
  <c r="U12" i="21" a="1"/>
  <c r="U12" i="21" s="1"/>
  <c r="V12" i="21" a="1"/>
  <c r="V12" i="21" s="1"/>
  <c r="W12" i="21" a="1"/>
  <c r="W12" i="21" s="1"/>
  <c r="X12" i="21" a="1"/>
  <c r="X12" i="21" s="1"/>
  <c r="Y12" i="21" a="1"/>
  <c r="Y12" i="21" s="1"/>
  <c r="Z12" i="21" a="1"/>
  <c r="Z12" i="21" s="1"/>
  <c r="AA12" i="21" a="1"/>
  <c r="AA12" i="21" s="1"/>
  <c r="AB12" i="21" a="1"/>
  <c r="AB12" i="21" s="1"/>
  <c r="AC12" i="21" a="1"/>
  <c r="AC12" i="21" s="1"/>
  <c r="AD12" i="21" a="1"/>
  <c r="AD12" i="21" s="1"/>
  <c r="AE12" i="21" a="1"/>
  <c r="AE12" i="21" s="1"/>
  <c r="AF12" i="21" a="1"/>
  <c r="AF12" i="21" s="1"/>
  <c r="AG12" i="21" a="1"/>
  <c r="AG12" i="21" s="1"/>
  <c r="AH12" i="21" a="1"/>
  <c r="AH12" i="21" s="1"/>
  <c r="U13" i="21" a="1"/>
  <c r="U13" i="21" s="1"/>
  <c r="V13" i="21" a="1"/>
  <c r="V13" i="21" s="1"/>
  <c r="W13" i="21" a="1"/>
  <c r="W13" i="21" s="1"/>
  <c r="X13" i="21" a="1"/>
  <c r="X13" i="21" s="1"/>
  <c r="Y13" i="21" a="1"/>
  <c r="Y13" i="21" s="1"/>
  <c r="Z13" i="21" a="1"/>
  <c r="Z13" i="21" s="1"/>
  <c r="AA13" i="21" a="1"/>
  <c r="AA13" i="21" s="1"/>
  <c r="AB13" i="21" a="1"/>
  <c r="AB13" i="21" s="1"/>
  <c r="AC13" i="21" a="1"/>
  <c r="AC13" i="21" s="1"/>
  <c r="AD13" i="21" a="1"/>
  <c r="AD13" i="21" s="1"/>
  <c r="AE13" i="21" a="1"/>
  <c r="AE13" i="21" s="1"/>
  <c r="AF13" i="21" a="1"/>
  <c r="AF13" i="21" s="1"/>
  <c r="AG13" i="21" a="1"/>
  <c r="AG13" i="21" s="1"/>
  <c r="AH13" i="21" a="1"/>
  <c r="AH13" i="21" s="1"/>
  <c r="U14" i="21" a="1"/>
  <c r="U14" i="21" s="1"/>
  <c r="V14" i="21" a="1"/>
  <c r="V14" i="21" s="1"/>
  <c r="W14" i="21" a="1"/>
  <c r="W14" i="21" s="1"/>
  <c r="X14" i="21" a="1"/>
  <c r="X14" i="21" s="1"/>
  <c r="Y14" i="21" a="1"/>
  <c r="Y14" i="21" s="1"/>
  <c r="Z14" i="21" a="1"/>
  <c r="Z14" i="21" s="1"/>
  <c r="AA14" i="21" a="1"/>
  <c r="AA14" i="21" s="1"/>
  <c r="AB14" i="21" a="1"/>
  <c r="AB14" i="21" s="1"/>
  <c r="AC14" i="21" a="1"/>
  <c r="AC14" i="21" s="1"/>
  <c r="AD14" i="21" a="1"/>
  <c r="AD14" i="21" s="1"/>
  <c r="AE14" i="21" a="1"/>
  <c r="AE14" i="21" s="1"/>
  <c r="AF14" i="21" a="1"/>
  <c r="AF14" i="21" s="1"/>
  <c r="AG14" i="21" a="1"/>
  <c r="AG14" i="21" s="1"/>
  <c r="AH14" i="21" a="1"/>
  <c r="AH14" i="21" s="1"/>
  <c r="U15" i="21" a="1"/>
  <c r="U15" i="21" s="1"/>
  <c r="V15" i="21" a="1"/>
  <c r="V15" i="21" s="1"/>
  <c r="W15" i="21" a="1"/>
  <c r="W15" i="21" s="1"/>
  <c r="X15" i="21" a="1"/>
  <c r="X15" i="21" s="1"/>
  <c r="Y15" i="21" a="1"/>
  <c r="Y15" i="21" s="1"/>
  <c r="Z15" i="21" a="1"/>
  <c r="Z15" i="21" s="1"/>
  <c r="AA15" i="21" a="1"/>
  <c r="AA15" i="21" s="1"/>
  <c r="AB15" i="21" a="1"/>
  <c r="AB15" i="21" s="1"/>
  <c r="AC15" i="21" a="1"/>
  <c r="AC15" i="21" s="1"/>
  <c r="AD15" i="21" a="1"/>
  <c r="AD15" i="21" s="1"/>
  <c r="AE15" i="21" a="1"/>
  <c r="AE15" i="21" s="1"/>
  <c r="AF15" i="21" a="1"/>
  <c r="AF15" i="21" s="1"/>
  <c r="AG15" i="21" a="1"/>
  <c r="AG15" i="21" s="1"/>
  <c r="AH15" i="21" a="1"/>
  <c r="AH15" i="21" s="1"/>
  <c r="U16" i="21" a="1"/>
  <c r="U16" i="21" s="1"/>
  <c r="V16" i="21" a="1"/>
  <c r="V16" i="21" s="1"/>
  <c r="W16" i="21" a="1"/>
  <c r="W16" i="21" s="1"/>
  <c r="X16" i="21" a="1"/>
  <c r="X16" i="21" s="1"/>
  <c r="Y16" i="21" a="1"/>
  <c r="Y16" i="21" s="1"/>
  <c r="E14" i="21" s="1"/>
  <c r="X32" i="23" s="1"/>
  <c r="Z16" i="21" a="1"/>
  <c r="Z16" i="21" s="1"/>
  <c r="F14" i="21" s="1"/>
  <c r="AA16" i="21" a="1"/>
  <c r="AA16" i="21" s="1"/>
  <c r="AB16" i="21" a="1"/>
  <c r="AB16" i="21" s="1"/>
  <c r="AC16" i="21" a="1"/>
  <c r="AC16" i="21" s="1"/>
  <c r="AD16" i="21" a="1"/>
  <c r="AD16" i="21" s="1"/>
  <c r="AE16" i="21" a="1"/>
  <c r="AE16" i="21" s="1"/>
  <c r="AF16" i="21" a="1"/>
  <c r="AF16" i="21" s="1"/>
  <c r="L14" i="21" s="1"/>
  <c r="AG16" i="21" a="1"/>
  <c r="AG16" i="21" s="1"/>
  <c r="AH16" i="21" a="1"/>
  <c r="AH16" i="21" s="1"/>
  <c r="U17" i="21" a="1"/>
  <c r="U17" i="21" s="1"/>
  <c r="V17" i="21" a="1"/>
  <c r="V17" i="21" s="1"/>
  <c r="W17" i="21" a="1"/>
  <c r="W17" i="21" s="1"/>
  <c r="X17" i="21" a="1"/>
  <c r="X17" i="21" s="1"/>
  <c r="Y17" i="21" a="1"/>
  <c r="Y17" i="21" s="1"/>
  <c r="Z17" i="21" a="1"/>
  <c r="Z17" i="21" s="1"/>
  <c r="AA17" i="21" a="1"/>
  <c r="AA17" i="21" s="1"/>
  <c r="AB17" i="21" a="1"/>
  <c r="AB17" i="21" s="1"/>
  <c r="I15" i="21" s="1"/>
  <c r="H15" i="21" s="1"/>
  <c r="AC17" i="21" a="1"/>
  <c r="AC17" i="21" s="1"/>
  <c r="J15" i="21" s="1"/>
  <c r="AD17" i="21" a="1"/>
  <c r="AD17" i="21" s="1"/>
  <c r="AE17" i="21" a="1"/>
  <c r="AE17" i="21" s="1"/>
  <c r="AF17" i="21" a="1"/>
  <c r="AF17" i="21" s="1"/>
  <c r="AG17" i="21" a="1"/>
  <c r="AG17" i="21" s="1"/>
  <c r="AH17" i="21" a="1"/>
  <c r="AH17" i="21" s="1"/>
  <c r="K15" i="21" s="1"/>
  <c r="U33" i="23" s="1"/>
  <c r="U18" i="21" a="1"/>
  <c r="U18" i="21" s="1"/>
  <c r="V18" i="21" a="1"/>
  <c r="V18" i="21" s="1"/>
  <c r="W18" i="21" a="1"/>
  <c r="W18" i="21" s="1"/>
  <c r="X18" i="21" a="1"/>
  <c r="X18" i="21" s="1"/>
  <c r="Y18" i="21" a="1"/>
  <c r="Y18" i="21" s="1"/>
  <c r="Z18" i="21" a="1"/>
  <c r="Z18" i="21" s="1"/>
  <c r="F16" i="21" s="1"/>
  <c r="AA18" i="21" a="1"/>
  <c r="AA18" i="21" s="1"/>
  <c r="AB18" i="21" a="1"/>
  <c r="AB18" i="21" s="1"/>
  <c r="I16" i="21" s="1"/>
  <c r="H16" i="21" s="1"/>
  <c r="AC18" i="21" a="1"/>
  <c r="AC18" i="21" s="1"/>
  <c r="AD18" i="21" a="1"/>
  <c r="AD18" i="21" s="1"/>
  <c r="AE18" i="21" a="1"/>
  <c r="AE18" i="21" s="1"/>
  <c r="AF18" i="21" a="1"/>
  <c r="AF18" i="21" s="1"/>
  <c r="L16" i="21" s="1"/>
  <c r="AG18" i="21" a="1"/>
  <c r="AG18" i="21" s="1"/>
  <c r="AH18" i="21" a="1"/>
  <c r="AH18" i="21" s="1"/>
  <c r="K16" i="21" s="1"/>
  <c r="U34" i="23" s="1"/>
  <c r="U19" i="21" a="1"/>
  <c r="U19" i="21" s="1"/>
  <c r="V19" i="21" a="1"/>
  <c r="V19" i="21" s="1"/>
  <c r="W19" i="21" a="1"/>
  <c r="W19" i="21" s="1"/>
  <c r="X19" i="21" a="1"/>
  <c r="X19" i="21" s="1"/>
  <c r="Y19" i="21" a="1"/>
  <c r="Y19" i="21" s="1"/>
  <c r="E17" i="21" s="1"/>
  <c r="X35" i="23" s="1"/>
  <c r="Z19" i="21" a="1"/>
  <c r="Z19" i="21" s="1"/>
  <c r="F17" i="21" s="1"/>
  <c r="AA19" i="21" a="1"/>
  <c r="AA19" i="21" s="1"/>
  <c r="AB19" i="21" a="1"/>
  <c r="AB19" i="21" s="1"/>
  <c r="AC19" i="21" a="1"/>
  <c r="AC19" i="21" s="1"/>
  <c r="J17" i="21" s="1"/>
  <c r="AD19" i="21" a="1"/>
  <c r="AD19" i="21" s="1"/>
  <c r="AE19" i="21" a="1"/>
  <c r="AE19" i="21" s="1"/>
  <c r="AF19" i="21" a="1"/>
  <c r="AF19" i="21" s="1"/>
  <c r="L17" i="21" s="1"/>
  <c r="AG19" i="21" a="1"/>
  <c r="AG19" i="21" s="1"/>
  <c r="AH19" i="21" a="1"/>
  <c r="AH19" i="21" s="1"/>
  <c r="U20" i="21" a="1"/>
  <c r="U20" i="21" s="1"/>
  <c r="V20" i="21" a="1"/>
  <c r="V20" i="21" s="1"/>
  <c r="W20" i="21" a="1"/>
  <c r="W20" i="21" s="1"/>
  <c r="X20" i="21" a="1"/>
  <c r="X20" i="21" s="1"/>
  <c r="Y20" i="21" a="1"/>
  <c r="Y20" i="21" s="1"/>
  <c r="Z20" i="21" a="1"/>
  <c r="Z20" i="21" s="1"/>
  <c r="AA20" i="21" a="1"/>
  <c r="AA20" i="21" s="1"/>
  <c r="AB20" i="21" a="1"/>
  <c r="AB20" i="21" s="1"/>
  <c r="AC20" i="21" a="1"/>
  <c r="AC20" i="21" s="1"/>
  <c r="J34" i="21" s="1"/>
  <c r="AD20" i="21" a="1"/>
  <c r="AD20" i="21" s="1"/>
  <c r="AE20" i="21" a="1"/>
  <c r="AE20" i="21" s="1"/>
  <c r="AF20" i="21" a="1"/>
  <c r="AF20" i="21" s="1"/>
  <c r="AG20" i="21" a="1"/>
  <c r="AG20" i="21" s="1"/>
  <c r="AH20" i="21" a="1"/>
  <c r="AH20" i="21" s="1"/>
  <c r="U21" i="21" a="1"/>
  <c r="U21" i="21" s="1"/>
  <c r="V21" i="21" a="1"/>
  <c r="V21" i="21" s="1"/>
  <c r="W21" i="21" a="1"/>
  <c r="W21" i="21" s="1"/>
  <c r="X21" i="21" a="1"/>
  <c r="X21" i="21" s="1"/>
  <c r="Y21" i="21" a="1"/>
  <c r="Y21" i="21" s="1"/>
  <c r="Z21" i="21" a="1"/>
  <c r="Z21" i="21" s="1"/>
  <c r="AA21" i="21" a="1"/>
  <c r="AA21" i="21" s="1"/>
  <c r="AB21" i="21" a="1"/>
  <c r="AB21" i="21" s="1"/>
  <c r="I26" i="21" s="1"/>
  <c r="H26" i="21" s="1"/>
  <c r="AC21" i="21" a="1"/>
  <c r="AC21" i="21" s="1"/>
  <c r="J26" i="21" s="1"/>
  <c r="AD21" i="21" a="1"/>
  <c r="AD21" i="21" s="1"/>
  <c r="AE21" i="21" a="1"/>
  <c r="AE21" i="21" s="1"/>
  <c r="AF21" i="21" a="1"/>
  <c r="AF21" i="21" s="1"/>
  <c r="AG21" i="21" a="1"/>
  <c r="AG21" i="21" s="1"/>
  <c r="AH21" i="21" a="1"/>
  <c r="AH21" i="21" s="1"/>
  <c r="K26" i="21" s="1"/>
  <c r="U22" i="21" a="1"/>
  <c r="U22" i="21" s="1"/>
  <c r="V22" i="21" a="1"/>
  <c r="V22" i="21" s="1"/>
  <c r="W22" i="21" a="1"/>
  <c r="W22" i="21" s="1"/>
  <c r="X22" i="21" a="1"/>
  <c r="X22" i="21" s="1"/>
  <c r="Y22" i="21" a="1"/>
  <c r="Y22" i="21" s="1"/>
  <c r="E25" i="21" s="1"/>
  <c r="N16" i="23" s="1"/>
  <c r="Z22" i="21" a="1"/>
  <c r="Z22" i="21" s="1"/>
  <c r="F25" i="21" s="1"/>
  <c r="D16" i="23" s="1"/>
  <c r="AA22" i="21" a="1"/>
  <c r="AA22" i="21" s="1"/>
  <c r="AB22" i="21" a="1"/>
  <c r="AB22" i="21" s="1"/>
  <c r="AC22" i="21" a="1"/>
  <c r="AC22" i="21" s="1"/>
  <c r="AD22" i="21" a="1"/>
  <c r="AD22" i="21" s="1"/>
  <c r="AE22" i="21" a="1"/>
  <c r="AE22" i="21" s="1"/>
  <c r="AF22" i="21" a="1"/>
  <c r="AF22" i="21" s="1"/>
  <c r="L25" i="21" s="1"/>
  <c r="AG22" i="21" a="1"/>
  <c r="AG22" i="21" s="1"/>
  <c r="AH22" i="21" a="1"/>
  <c r="AH22" i="21" s="1"/>
  <c r="U23" i="21" a="1"/>
  <c r="U23" i="21" s="1"/>
  <c r="V23" i="21" a="1"/>
  <c r="V23" i="21" s="1"/>
  <c r="W23" i="21" a="1"/>
  <c r="W23" i="21" s="1"/>
  <c r="X23" i="21" a="1"/>
  <c r="X23" i="21" s="1"/>
  <c r="Y23" i="21" a="1"/>
  <c r="Y23" i="21" s="1"/>
  <c r="E24" i="21" s="1"/>
  <c r="N15" i="23" s="1"/>
  <c r="Z23" i="21" a="1"/>
  <c r="Z23" i="21" s="1"/>
  <c r="AA23" i="21" a="1"/>
  <c r="AA23" i="21" s="1"/>
  <c r="AB23" i="21" a="1"/>
  <c r="AB23" i="21" s="1"/>
  <c r="AC23" i="21" a="1"/>
  <c r="AC23" i="21" s="1"/>
  <c r="AD23" i="21" a="1"/>
  <c r="AD23" i="21" s="1"/>
  <c r="AE23" i="21" a="1"/>
  <c r="AE23" i="21" s="1"/>
  <c r="AF23" i="21" a="1"/>
  <c r="AF23" i="21" s="1"/>
  <c r="L24" i="21" s="1"/>
  <c r="AG23" i="21" a="1"/>
  <c r="AG23" i="21" s="1"/>
  <c r="AH23" i="21" a="1"/>
  <c r="AH23" i="21" s="1"/>
  <c r="K24" i="21" s="1"/>
  <c r="U24" i="21" a="1"/>
  <c r="U24" i="21" s="1"/>
  <c r="V24" i="21" a="1"/>
  <c r="V24" i="21" s="1"/>
  <c r="W24" i="21" a="1"/>
  <c r="W24" i="21" s="1"/>
  <c r="X24" i="21" a="1"/>
  <c r="X24" i="21" s="1"/>
  <c r="Y24" i="21" a="1"/>
  <c r="Y24" i="21" s="1"/>
  <c r="Z24" i="21" a="1"/>
  <c r="Z24" i="21" s="1"/>
  <c r="AA24" i="21" a="1"/>
  <c r="AA24" i="21" s="1"/>
  <c r="AB24" i="21" a="1"/>
  <c r="AB24" i="21" s="1"/>
  <c r="I23" i="21" s="1"/>
  <c r="H23" i="21" s="1"/>
  <c r="AC24" i="21" a="1"/>
  <c r="AC24" i="21" s="1"/>
  <c r="AD24" i="21" a="1"/>
  <c r="AD24" i="21" s="1"/>
  <c r="AE24" i="21" a="1"/>
  <c r="AE24" i="21" s="1"/>
  <c r="AF24" i="21" a="1"/>
  <c r="AF24" i="21" s="1"/>
  <c r="AG24" i="21" a="1"/>
  <c r="AG24" i="21" s="1"/>
  <c r="AH24" i="21" a="1"/>
  <c r="AH24" i="21" s="1"/>
  <c r="K23" i="21" s="1"/>
  <c r="U25" i="21" a="1"/>
  <c r="U25" i="21" s="1"/>
  <c r="V25" i="21" a="1"/>
  <c r="V25" i="21" s="1"/>
  <c r="W25" i="21" a="1"/>
  <c r="W25" i="21" s="1"/>
  <c r="X25" i="21" a="1"/>
  <c r="X25" i="21" s="1"/>
  <c r="Y25" i="21" a="1"/>
  <c r="Y25" i="21" s="1"/>
  <c r="E22" i="21" s="1"/>
  <c r="N13" i="23" s="1"/>
  <c r="Z25" i="21" a="1"/>
  <c r="Z25" i="21" s="1"/>
  <c r="F22" i="21" s="1"/>
  <c r="D13" i="23" s="1"/>
  <c r="AA25" i="21" a="1"/>
  <c r="AA25" i="21" s="1"/>
  <c r="AB25" i="21" a="1"/>
  <c r="AB25" i="21" s="1"/>
  <c r="AC25" i="21" a="1"/>
  <c r="AC25" i="21" s="1"/>
  <c r="J22" i="21" s="1"/>
  <c r="AD25" i="21" a="1"/>
  <c r="AD25" i="21" s="1"/>
  <c r="AE25" i="21" a="1"/>
  <c r="AE25" i="21" s="1"/>
  <c r="AF25" i="21" a="1"/>
  <c r="AF25" i="21" s="1"/>
  <c r="L22" i="21" s="1"/>
  <c r="AG25" i="21" a="1"/>
  <c r="AG25" i="21" s="1"/>
  <c r="AH25" i="21" a="1"/>
  <c r="AH25" i="21" s="1"/>
  <c r="U26" i="21" a="1"/>
  <c r="U26" i="21" s="1"/>
  <c r="V26" i="21" a="1"/>
  <c r="V26" i="21" s="1"/>
  <c r="W26" i="21" a="1"/>
  <c r="W26" i="21" s="1"/>
  <c r="X26" i="21" a="1"/>
  <c r="X26" i="21" s="1"/>
  <c r="Y26" i="21" a="1"/>
  <c r="Y26" i="21" s="1"/>
  <c r="E21" i="21" s="1"/>
  <c r="N12" i="23" s="1"/>
  <c r="Z26" i="21" a="1"/>
  <c r="Z26" i="21" s="1"/>
  <c r="F21" i="21" s="1"/>
  <c r="D12" i="23" s="1"/>
  <c r="AA26" i="21" a="1"/>
  <c r="AA26" i="21" s="1"/>
  <c r="AB26" i="21" a="1"/>
  <c r="AB26" i="21" s="1"/>
  <c r="I21" i="21" s="1"/>
  <c r="H21" i="21" s="1"/>
  <c r="AC26" i="21" a="1"/>
  <c r="AC26" i="21" s="1"/>
  <c r="J21" i="21" s="1"/>
  <c r="AD26" i="21" a="1"/>
  <c r="AD26" i="21" s="1"/>
  <c r="AE26" i="21" a="1"/>
  <c r="AE26" i="21" s="1"/>
  <c r="AF26" i="21" a="1"/>
  <c r="AF26" i="21" s="1"/>
  <c r="AG26" i="21" a="1"/>
  <c r="AG26" i="21" s="1"/>
  <c r="AH26" i="21" a="1"/>
  <c r="AH26" i="21" s="1"/>
  <c r="U27" i="21" a="1"/>
  <c r="U27" i="21" s="1"/>
  <c r="V27" i="21" a="1"/>
  <c r="V27" i="21" s="1"/>
  <c r="W27" i="21" a="1"/>
  <c r="W27" i="21" s="1"/>
  <c r="X27" i="21" a="1"/>
  <c r="X27" i="21" s="1"/>
  <c r="Y27" i="21" a="1"/>
  <c r="Y27" i="21" s="1"/>
  <c r="E20" i="21" s="1"/>
  <c r="N11" i="23" s="1"/>
  <c r="Z27" i="21" a="1"/>
  <c r="Z27" i="21" s="1"/>
  <c r="F20" i="21" s="1"/>
  <c r="D11" i="23" s="1"/>
  <c r="AA27" i="21" a="1"/>
  <c r="AA27" i="21" s="1"/>
  <c r="AB27" i="21" a="1"/>
  <c r="AB27" i="21" s="1"/>
  <c r="I20" i="21" s="1"/>
  <c r="H20" i="21" s="1"/>
  <c r="AC27" i="21" a="1"/>
  <c r="AC27" i="21" s="1"/>
  <c r="AD27" i="21" a="1"/>
  <c r="AD27" i="21" s="1"/>
  <c r="AE27" i="21" a="1"/>
  <c r="AE27" i="21" s="1"/>
  <c r="AF27" i="21" a="1"/>
  <c r="AF27" i="21" s="1"/>
  <c r="AG27" i="21" a="1"/>
  <c r="AG27" i="21" s="1"/>
  <c r="AH27" i="21" a="1"/>
  <c r="AH27" i="21" s="1"/>
  <c r="K20" i="21" s="1"/>
  <c r="U28" i="21" a="1"/>
  <c r="U28" i="21" s="1"/>
  <c r="V28" i="21" a="1"/>
  <c r="V28" i="21" s="1"/>
  <c r="W28" i="21" a="1"/>
  <c r="W28" i="21" s="1"/>
  <c r="X28" i="21" a="1"/>
  <c r="X28" i="21" s="1"/>
  <c r="Y28" i="21" a="1"/>
  <c r="Y28" i="21" s="1"/>
  <c r="Z28" i="21" a="1"/>
  <c r="Z28" i="21" s="1"/>
  <c r="AA28" i="21" a="1"/>
  <c r="AA28" i="21" s="1"/>
  <c r="AB28" i="21" a="1"/>
  <c r="AB28" i="21" s="1"/>
  <c r="AC28" i="21" a="1"/>
  <c r="AC28" i="21" s="1"/>
  <c r="AD28" i="21" a="1"/>
  <c r="AD28" i="21" s="1"/>
  <c r="AE28" i="21" a="1"/>
  <c r="AE28" i="21" s="1"/>
  <c r="AF28" i="21" a="1"/>
  <c r="AF28" i="21" s="1"/>
  <c r="AG28" i="21" a="1"/>
  <c r="AG28" i="21" s="1"/>
  <c r="AH28" i="21" a="1"/>
  <c r="AH28" i="21" s="1"/>
  <c r="U29" i="21" a="1"/>
  <c r="U29" i="21" s="1"/>
  <c r="V29" i="21" a="1"/>
  <c r="V29" i="21" s="1"/>
  <c r="W29" i="21" a="1"/>
  <c r="W29" i="21" s="1"/>
  <c r="X29" i="21" a="1"/>
  <c r="X29" i="21" s="1"/>
  <c r="Y29" i="21" a="1"/>
  <c r="Y29" i="21" s="1"/>
  <c r="Z29" i="21" a="1"/>
  <c r="Z29" i="21" s="1"/>
  <c r="AA29" i="21" a="1"/>
  <c r="AA29" i="21" s="1"/>
  <c r="AB29" i="21" a="1"/>
  <c r="AB29" i="21" s="1"/>
  <c r="AC29" i="21" a="1"/>
  <c r="AC29" i="21" s="1"/>
  <c r="AD29" i="21" a="1"/>
  <c r="AD29" i="21" s="1"/>
  <c r="AE29" i="21" a="1"/>
  <c r="AE29" i="21" s="1"/>
  <c r="AF29" i="21" a="1"/>
  <c r="AF29" i="21" s="1"/>
  <c r="AG29" i="21" a="1"/>
  <c r="AG29" i="21" s="1"/>
  <c r="AH29" i="21" a="1"/>
  <c r="AH29" i="21" s="1"/>
  <c r="K19" i="21" s="1"/>
  <c r="U30" i="21" a="1"/>
  <c r="U30" i="21" s="1"/>
  <c r="V30" i="21" a="1"/>
  <c r="V30" i="21" s="1"/>
  <c r="W30" i="21" a="1"/>
  <c r="W30" i="21" s="1"/>
  <c r="X30" i="21" a="1"/>
  <c r="X30" i="21" s="1"/>
  <c r="Y30" i="21" a="1"/>
  <c r="Y30" i="21" s="1"/>
  <c r="Z30" i="21" a="1"/>
  <c r="Z30" i="21" s="1"/>
  <c r="AA30" i="21" a="1"/>
  <c r="AA30" i="21" s="1"/>
  <c r="AB30" i="21" a="1"/>
  <c r="AB30" i="21" s="1"/>
  <c r="AC30" i="21" a="1"/>
  <c r="AC30" i="21" s="1"/>
  <c r="AD30" i="21" a="1"/>
  <c r="AD30" i="21" s="1"/>
  <c r="AE30" i="21" a="1"/>
  <c r="AE30" i="21" s="1"/>
  <c r="AF30" i="21" a="1"/>
  <c r="AF30" i="21" s="1"/>
  <c r="AG30" i="21" a="1"/>
  <c r="AG30" i="21" s="1"/>
  <c r="AH30" i="21" a="1"/>
  <c r="AH30" i="21" s="1"/>
  <c r="U31" i="21" a="1"/>
  <c r="U31" i="21" s="1"/>
  <c r="V31" i="21" a="1"/>
  <c r="V31" i="21" s="1"/>
  <c r="W31" i="21" a="1"/>
  <c r="W31" i="21" s="1"/>
  <c r="X31" i="21" a="1"/>
  <c r="X31" i="21" s="1"/>
  <c r="Y31" i="21" a="1"/>
  <c r="Y31" i="21" s="1"/>
  <c r="Z31" i="21" a="1"/>
  <c r="Z31" i="21" s="1"/>
  <c r="AA31" i="21" a="1"/>
  <c r="AA31" i="21" s="1"/>
  <c r="AB31" i="21" a="1"/>
  <c r="AB31" i="21" s="1"/>
  <c r="AC31" i="21" a="1"/>
  <c r="AC31" i="21" s="1"/>
  <c r="AD31" i="21" a="1"/>
  <c r="AD31" i="21" s="1"/>
  <c r="AE31" i="21" a="1"/>
  <c r="AE31" i="21" s="1"/>
  <c r="AF31" i="21" a="1"/>
  <c r="AF31" i="21" s="1"/>
  <c r="AG31" i="21" a="1"/>
  <c r="AG31" i="21" s="1"/>
  <c r="AH31" i="21" a="1"/>
  <c r="AH31" i="21" s="1"/>
  <c r="U32" i="21" a="1"/>
  <c r="U32" i="21" s="1"/>
  <c r="V32" i="21" a="1"/>
  <c r="V32" i="21" s="1"/>
  <c r="W32" i="21" a="1"/>
  <c r="W32" i="21" s="1"/>
  <c r="X32" i="21" a="1"/>
  <c r="X32" i="21" s="1"/>
  <c r="Y32" i="21" a="1"/>
  <c r="Y32" i="21" s="1"/>
  <c r="Z32" i="21" a="1"/>
  <c r="Z32" i="21" s="1"/>
  <c r="AA32" i="21" a="1"/>
  <c r="AA32" i="21" s="1"/>
  <c r="AB32" i="21" a="1"/>
  <c r="AB32" i="21" s="1"/>
  <c r="AC32" i="21" a="1"/>
  <c r="AC32" i="21" s="1"/>
  <c r="AD32" i="21" a="1"/>
  <c r="AD32" i="21" s="1"/>
  <c r="AE32" i="21" a="1"/>
  <c r="AE32" i="21" s="1"/>
  <c r="AF32" i="21" a="1"/>
  <c r="AF32" i="21" s="1"/>
  <c r="AG32" i="21" a="1"/>
  <c r="AG32" i="21" s="1"/>
  <c r="AH32" i="21" a="1"/>
  <c r="AH32" i="21" s="1"/>
  <c r="U33" i="21" a="1"/>
  <c r="U33" i="21" s="1"/>
  <c r="V33" i="21" a="1"/>
  <c r="V33" i="21" s="1"/>
  <c r="W33" i="21" a="1"/>
  <c r="W33" i="21" s="1"/>
  <c r="X33" i="21" a="1"/>
  <c r="X33" i="21" s="1"/>
  <c r="Y33" i="21" a="1"/>
  <c r="Y33" i="21" s="1"/>
  <c r="Z33" i="21" a="1"/>
  <c r="Z33" i="21" s="1"/>
  <c r="AA33" i="21" a="1"/>
  <c r="AA33" i="21" s="1"/>
  <c r="AB33" i="21" a="1"/>
  <c r="AB33" i="21" s="1"/>
  <c r="AC33" i="21" a="1"/>
  <c r="AC33" i="21" s="1"/>
  <c r="AD33" i="21" a="1"/>
  <c r="AD33" i="21" s="1"/>
  <c r="AE33" i="21" a="1"/>
  <c r="AE33" i="21" s="1"/>
  <c r="AF33" i="21" a="1"/>
  <c r="AF33" i="21" s="1"/>
  <c r="AG33" i="21" a="1"/>
  <c r="AG33" i="21" s="1"/>
  <c r="AH33" i="21" a="1"/>
  <c r="AH33" i="21" s="1"/>
  <c r="U34" i="21" a="1"/>
  <c r="U34" i="21" s="1"/>
  <c r="V34" i="21" a="1"/>
  <c r="V34" i="21" s="1"/>
  <c r="W34" i="21" a="1"/>
  <c r="W34" i="21" s="1"/>
  <c r="X34" i="21" a="1"/>
  <c r="X34" i="21" s="1"/>
  <c r="Y34" i="21" a="1"/>
  <c r="Y34" i="21" s="1"/>
  <c r="Z34" i="21" a="1"/>
  <c r="Z34" i="21" s="1"/>
  <c r="AA34" i="21" a="1"/>
  <c r="AA34" i="21" s="1"/>
  <c r="AB34" i="21" a="1"/>
  <c r="AB34" i="21" s="1"/>
  <c r="AC34" i="21" a="1"/>
  <c r="AC34" i="21" s="1"/>
  <c r="AD34" i="21" a="1"/>
  <c r="AD34" i="21" s="1"/>
  <c r="AE34" i="21" a="1"/>
  <c r="AE34" i="21" s="1"/>
  <c r="AF34" i="21" a="1"/>
  <c r="AF34" i="21" s="1"/>
  <c r="AG34" i="21" a="1"/>
  <c r="AG34" i="21" s="1"/>
  <c r="AH34" i="21" a="1"/>
  <c r="AH34" i="21" s="1"/>
  <c r="U35" i="21" a="1"/>
  <c r="U35" i="21" s="1"/>
  <c r="V35" i="21" a="1"/>
  <c r="V35" i="21" s="1"/>
  <c r="W35" i="21" a="1"/>
  <c r="W35" i="21" s="1"/>
  <c r="X35" i="21" a="1"/>
  <c r="X35" i="21" s="1"/>
  <c r="Y35" i="21" a="1"/>
  <c r="Y35" i="21" s="1"/>
  <c r="Z35" i="21" a="1"/>
  <c r="Z35" i="21" s="1"/>
  <c r="AA35" i="21" a="1"/>
  <c r="AA35" i="21" s="1"/>
  <c r="AB35" i="21" a="1"/>
  <c r="AB35" i="21" s="1"/>
  <c r="AC35" i="21" a="1"/>
  <c r="AC35" i="21" s="1"/>
  <c r="AD35" i="21" a="1"/>
  <c r="AD35" i="21" s="1"/>
  <c r="AE35" i="21" a="1"/>
  <c r="AE35" i="21" s="1"/>
  <c r="AF35" i="21" a="1"/>
  <c r="AF35" i="21" s="1"/>
  <c r="AG35" i="21" a="1"/>
  <c r="AG35" i="21" s="1"/>
  <c r="AH35" i="21" a="1"/>
  <c r="AH35" i="21" s="1"/>
  <c r="U36" i="21" a="1"/>
  <c r="U36" i="21" s="1"/>
  <c r="V36" i="21" a="1"/>
  <c r="V36" i="21" s="1"/>
  <c r="W36" i="21" a="1"/>
  <c r="W36" i="21" s="1"/>
  <c r="X36" i="21" a="1"/>
  <c r="X36" i="21" s="1"/>
  <c r="Y36" i="21" a="1"/>
  <c r="Y36" i="21" s="1"/>
  <c r="Z36" i="21" a="1"/>
  <c r="Z36" i="21" s="1"/>
  <c r="AA36" i="21" a="1"/>
  <c r="AA36" i="21" s="1"/>
  <c r="AB36" i="21" a="1"/>
  <c r="AB36" i="21" s="1"/>
  <c r="AC36" i="21" a="1"/>
  <c r="AC36" i="21" s="1"/>
  <c r="AD36" i="21" a="1"/>
  <c r="AD36" i="21" s="1"/>
  <c r="AE36" i="21" a="1"/>
  <c r="AE36" i="21" s="1"/>
  <c r="AF36" i="21" a="1"/>
  <c r="AF36" i="21" s="1"/>
  <c r="AG36" i="21" a="1"/>
  <c r="AG36" i="21" s="1"/>
  <c r="AH36" i="21" a="1"/>
  <c r="AH36" i="21" s="1"/>
  <c r="U37" i="21" a="1"/>
  <c r="U37" i="21" s="1"/>
  <c r="V37" i="21" a="1"/>
  <c r="V37" i="21" s="1"/>
  <c r="W37" i="21" a="1"/>
  <c r="W37" i="21" s="1"/>
  <c r="X37" i="21" a="1"/>
  <c r="X37" i="21" s="1"/>
  <c r="Y37" i="21" a="1"/>
  <c r="Y37" i="21" s="1"/>
  <c r="Z37" i="21" a="1"/>
  <c r="Z37" i="21" s="1"/>
  <c r="AA37" i="21" a="1"/>
  <c r="AA37" i="21" s="1"/>
  <c r="AB37" i="21" a="1"/>
  <c r="AB37" i="21" s="1"/>
  <c r="AC37" i="21" a="1"/>
  <c r="AC37" i="21" s="1"/>
  <c r="AD37" i="21" a="1"/>
  <c r="AD37" i="21" s="1"/>
  <c r="AE37" i="21" a="1"/>
  <c r="AE37" i="21" s="1"/>
  <c r="AF37" i="21" a="1"/>
  <c r="AF37" i="21" s="1"/>
  <c r="AG37" i="21" a="1"/>
  <c r="AG37" i="21" s="1"/>
  <c r="AH37" i="21" a="1"/>
  <c r="AH37" i="21" s="1"/>
  <c r="U38" i="21" a="1"/>
  <c r="U38" i="21" s="1"/>
  <c r="V38" i="21" a="1"/>
  <c r="V38" i="21" s="1"/>
  <c r="W38" i="21" a="1"/>
  <c r="W38" i="21" s="1"/>
  <c r="X38" i="21" a="1"/>
  <c r="X38" i="21" s="1"/>
  <c r="Y38" i="21" a="1"/>
  <c r="Y38" i="21" s="1"/>
  <c r="Z38" i="21" a="1"/>
  <c r="Z38" i="21" s="1"/>
  <c r="AA38" i="21" a="1"/>
  <c r="AA38" i="21" s="1"/>
  <c r="AB38" i="21" a="1"/>
  <c r="AB38" i="21" s="1"/>
  <c r="AC38" i="21" a="1"/>
  <c r="AC38" i="21" s="1"/>
  <c r="AD38" i="21" a="1"/>
  <c r="AD38" i="21" s="1"/>
  <c r="AE38" i="21" a="1"/>
  <c r="AE38" i="21" s="1"/>
  <c r="AF38" i="21" a="1"/>
  <c r="AF38" i="21" s="1"/>
  <c r="AG38" i="21" a="1"/>
  <c r="AG38" i="21" s="1"/>
  <c r="AH38" i="21" a="1"/>
  <c r="AH38" i="21" s="1"/>
  <c r="U39" i="21" a="1"/>
  <c r="U39" i="21" s="1"/>
  <c r="V39" i="21" a="1"/>
  <c r="V39" i="21" s="1"/>
  <c r="W39" i="21" a="1"/>
  <c r="W39" i="21" s="1"/>
  <c r="X39" i="21" a="1"/>
  <c r="X39" i="21" s="1"/>
  <c r="Y39" i="21" a="1"/>
  <c r="Y39" i="21" s="1"/>
  <c r="Z39" i="21" a="1"/>
  <c r="Z39" i="21" s="1"/>
  <c r="AA39" i="21" a="1"/>
  <c r="AA39" i="21" s="1"/>
  <c r="AB39" i="21" a="1"/>
  <c r="AB39" i="21" s="1"/>
  <c r="AC39" i="21" a="1"/>
  <c r="AC39" i="21" s="1"/>
  <c r="AD39" i="21" a="1"/>
  <c r="AD39" i="21" s="1"/>
  <c r="AE39" i="21" a="1"/>
  <c r="AE39" i="21" s="1"/>
  <c r="AF39" i="21" a="1"/>
  <c r="AF39" i="21" s="1"/>
  <c r="AG39" i="21" a="1"/>
  <c r="AG39" i="21" s="1"/>
  <c r="AH39" i="21" a="1"/>
  <c r="AH39" i="21" s="1"/>
  <c r="U40" i="21" a="1"/>
  <c r="U40" i="21" s="1"/>
  <c r="V40" i="21" a="1"/>
  <c r="V40" i="21" s="1"/>
  <c r="W40" i="21" a="1"/>
  <c r="W40" i="21" s="1"/>
  <c r="X40" i="21" a="1"/>
  <c r="X40" i="21" s="1"/>
  <c r="Y40" i="21" a="1"/>
  <c r="Y40" i="21" s="1"/>
  <c r="Z40" i="21" a="1"/>
  <c r="Z40" i="21" s="1"/>
  <c r="AA40" i="21" a="1"/>
  <c r="AA40" i="21" s="1"/>
  <c r="AB40" i="21" a="1"/>
  <c r="AB40" i="21" s="1"/>
  <c r="AC40" i="21" a="1"/>
  <c r="AC40" i="21" s="1"/>
  <c r="AD40" i="21" a="1"/>
  <c r="AD40" i="21" s="1"/>
  <c r="AE40" i="21" a="1"/>
  <c r="AE40" i="21" s="1"/>
  <c r="AF40" i="21" a="1"/>
  <c r="AF40" i="21" s="1"/>
  <c r="AG40" i="21" a="1"/>
  <c r="AG40" i="21" s="1"/>
  <c r="AH40" i="21" a="1"/>
  <c r="AH40" i="21" s="1"/>
  <c r="U41" i="21" a="1"/>
  <c r="U41" i="21" s="1"/>
  <c r="V41" i="21" a="1"/>
  <c r="V41" i="21" s="1"/>
  <c r="W41" i="21" a="1"/>
  <c r="W41" i="21" s="1"/>
  <c r="X41" i="21" a="1"/>
  <c r="X41" i="21" s="1"/>
  <c r="Y41" i="21" a="1"/>
  <c r="Y41" i="21" s="1"/>
  <c r="Z41" i="21" a="1"/>
  <c r="Z41" i="21" s="1"/>
  <c r="AA41" i="21" a="1"/>
  <c r="AA41" i="21" s="1"/>
  <c r="AB41" i="21" a="1"/>
  <c r="AB41" i="21" s="1"/>
  <c r="AC41" i="21" a="1"/>
  <c r="AC41" i="21" s="1"/>
  <c r="AD41" i="21" a="1"/>
  <c r="AD41" i="21" s="1"/>
  <c r="AE41" i="21" a="1"/>
  <c r="AE41" i="21" s="1"/>
  <c r="AF41" i="21" a="1"/>
  <c r="AF41" i="21" s="1"/>
  <c r="AG41" i="21" a="1"/>
  <c r="AG41" i="21" s="1"/>
  <c r="AH41" i="21" a="1"/>
  <c r="AH41" i="21" s="1"/>
  <c r="U42" i="21" a="1"/>
  <c r="U42" i="21" s="1"/>
  <c r="V42" i="21" a="1"/>
  <c r="V42" i="21" s="1"/>
  <c r="W42" i="21" a="1"/>
  <c r="W42" i="21" s="1"/>
  <c r="X42" i="21" a="1"/>
  <c r="X42" i="21" s="1"/>
  <c r="Y42" i="21" a="1"/>
  <c r="Y42" i="21" s="1"/>
  <c r="Z42" i="21" a="1"/>
  <c r="Z42" i="21" s="1"/>
  <c r="AA42" i="21" a="1"/>
  <c r="AA42" i="21" s="1"/>
  <c r="AB42" i="21" a="1"/>
  <c r="AB42" i="21" s="1"/>
  <c r="AC42" i="21" a="1"/>
  <c r="AC42" i="21" s="1"/>
  <c r="AD42" i="21" a="1"/>
  <c r="AD42" i="21" s="1"/>
  <c r="AE42" i="21" a="1"/>
  <c r="AE42" i="21" s="1"/>
  <c r="AF42" i="21" a="1"/>
  <c r="AF42" i="21" s="1"/>
  <c r="AG42" i="21" a="1"/>
  <c r="AG42" i="21" s="1"/>
  <c r="AH42" i="21" a="1"/>
  <c r="AH42" i="21" s="1"/>
  <c r="U43" i="21" a="1"/>
  <c r="U43" i="21" s="1"/>
  <c r="V43" i="21" a="1"/>
  <c r="V43" i="21" s="1"/>
  <c r="W43" i="21" a="1"/>
  <c r="W43" i="21" s="1"/>
  <c r="X43" i="21" a="1"/>
  <c r="X43" i="21" s="1"/>
  <c r="Y43" i="21" a="1"/>
  <c r="Y43" i="21" s="1"/>
  <c r="Z43" i="21" a="1"/>
  <c r="Z43" i="21" s="1"/>
  <c r="AA43" i="21" a="1"/>
  <c r="AA43" i="21" s="1"/>
  <c r="AB43" i="21" a="1"/>
  <c r="AB43" i="21" s="1"/>
  <c r="AC43" i="21" a="1"/>
  <c r="AC43" i="21" s="1"/>
  <c r="AD43" i="21" a="1"/>
  <c r="AD43" i="21" s="1"/>
  <c r="AE43" i="21" a="1"/>
  <c r="AE43" i="21" s="1"/>
  <c r="AF43" i="21" a="1"/>
  <c r="AF43" i="21" s="1"/>
  <c r="AG43" i="21" a="1"/>
  <c r="AG43" i="21" s="1"/>
  <c r="AH43" i="21" a="1"/>
  <c r="AH43" i="21" s="1"/>
  <c r="U44" i="21" a="1"/>
  <c r="U44" i="21" s="1"/>
  <c r="V44" i="21" a="1"/>
  <c r="V44" i="21" s="1"/>
  <c r="W44" i="21" a="1"/>
  <c r="W44" i="21" s="1"/>
  <c r="X44" i="21" a="1"/>
  <c r="X44" i="21" s="1"/>
  <c r="Y44" i="21" a="1"/>
  <c r="Y44" i="21" s="1"/>
  <c r="Z44" i="21" a="1"/>
  <c r="Z44" i="21" s="1"/>
  <c r="AA44" i="21" a="1"/>
  <c r="AA44" i="21" s="1"/>
  <c r="AB44" i="21" a="1"/>
  <c r="AB44" i="21" s="1"/>
  <c r="AC44" i="21" a="1"/>
  <c r="AC44" i="21" s="1"/>
  <c r="AD44" i="21" a="1"/>
  <c r="AD44" i="21" s="1"/>
  <c r="AE44" i="21" a="1"/>
  <c r="AE44" i="21" s="1"/>
  <c r="AF44" i="21" a="1"/>
  <c r="AF44" i="21" s="1"/>
  <c r="AG44" i="21" a="1"/>
  <c r="AG44" i="21" s="1"/>
  <c r="AH44" i="21" a="1"/>
  <c r="AH44" i="21" s="1"/>
  <c r="U45" i="21" a="1"/>
  <c r="U45" i="21" s="1"/>
  <c r="V45" i="21" a="1"/>
  <c r="V45" i="21" s="1"/>
  <c r="W45" i="21" a="1"/>
  <c r="W45" i="21" s="1"/>
  <c r="X45" i="21" a="1"/>
  <c r="X45" i="21" s="1"/>
  <c r="Y45" i="21" a="1"/>
  <c r="Y45" i="21" s="1"/>
  <c r="Z45" i="21" a="1"/>
  <c r="Z45" i="21" s="1"/>
  <c r="AA45" i="21" a="1"/>
  <c r="AA45" i="21" s="1"/>
  <c r="AB45" i="21" a="1"/>
  <c r="AB45" i="21" s="1"/>
  <c r="AC45" i="21" a="1"/>
  <c r="AC45" i="21" s="1"/>
  <c r="AD45" i="21" a="1"/>
  <c r="AD45" i="21" s="1"/>
  <c r="AE45" i="21" a="1"/>
  <c r="AE45" i="21" s="1"/>
  <c r="AF45" i="21" a="1"/>
  <c r="AF45" i="21" s="1"/>
  <c r="AG45" i="21" a="1"/>
  <c r="AG45" i="21" s="1"/>
  <c r="AH45" i="21" a="1"/>
  <c r="AH45" i="21" s="1"/>
  <c r="U46" i="21" a="1"/>
  <c r="U46" i="21" s="1"/>
  <c r="V46" i="21" a="1"/>
  <c r="V46" i="21" s="1"/>
  <c r="W46" i="21" a="1"/>
  <c r="W46" i="21" s="1"/>
  <c r="X46" i="21" a="1"/>
  <c r="X46" i="21" s="1"/>
  <c r="Y46" i="21" a="1"/>
  <c r="Y46" i="21" s="1"/>
  <c r="Z46" i="21" a="1"/>
  <c r="Z46" i="21" s="1"/>
  <c r="AA46" i="21" a="1"/>
  <c r="AA46" i="21" s="1"/>
  <c r="AB46" i="21" a="1"/>
  <c r="AB46" i="21" s="1"/>
  <c r="AC46" i="21" a="1"/>
  <c r="AC46" i="21" s="1"/>
  <c r="AD46" i="21" a="1"/>
  <c r="AD46" i="21" s="1"/>
  <c r="AE46" i="21" a="1"/>
  <c r="AE46" i="21" s="1"/>
  <c r="AF46" i="21" a="1"/>
  <c r="AF46" i="21" s="1"/>
  <c r="AG46" i="21" a="1"/>
  <c r="AG46" i="21" s="1"/>
  <c r="AH46" i="21" a="1"/>
  <c r="AH46" i="21" s="1"/>
  <c r="U47" i="21" a="1"/>
  <c r="U47" i="21" s="1"/>
  <c r="V47" i="21" a="1"/>
  <c r="V47" i="21" s="1"/>
  <c r="W47" i="21" a="1"/>
  <c r="W47" i="21" s="1"/>
  <c r="X47" i="21" a="1"/>
  <c r="X47" i="21" s="1"/>
  <c r="Y47" i="21" a="1"/>
  <c r="Y47" i="21" s="1"/>
  <c r="E39" i="21" s="1"/>
  <c r="AB47" i="21" a="1"/>
  <c r="AB47" i="21" s="1"/>
  <c r="AC47" i="21" a="1"/>
  <c r="AC47" i="21" s="1"/>
  <c r="AD47" i="21" a="1"/>
  <c r="AD47" i="21" s="1"/>
  <c r="AE47" i="21" a="1"/>
  <c r="AE47" i="21" s="1"/>
  <c r="AF47" i="21" a="1"/>
  <c r="AF47" i="21" s="1"/>
  <c r="AG47" i="21" a="1"/>
  <c r="AG47" i="21" s="1"/>
  <c r="AH47" i="21" a="1"/>
  <c r="AH47" i="21" s="1"/>
  <c r="K39" i="21" s="1"/>
  <c r="U48" i="21" a="1"/>
  <c r="U48" i="21" s="1"/>
  <c r="V48" i="21" a="1"/>
  <c r="V48" i="21" s="1"/>
  <c r="W48" i="21" a="1"/>
  <c r="W48" i="21" s="1"/>
  <c r="X48" i="21" a="1"/>
  <c r="X48" i="21" s="1"/>
  <c r="Y48" i="21" a="1"/>
  <c r="Y48" i="21" s="1"/>
  <c r="Z48" i="21" a="1"/>
  <c r="Z48" i="21" s="1"/>
  <c r="AA48" i="21" a="1"/>
  <c r="AA48" i="21" s="1"/>
  <c r="AB48" i="21" a="1"/>
  <c r="AB48" i="21" s="1"/>
  <c r="AC48" i="21" a="1"/>
  <c r="AC48" i="21" s="1"/>
  <c r="AD48" i="21" a="1"/>
  <c r="AD48" i="21" s="1"/>
  <c r="AE48" i="21" a="1"/>
  <c r="AE48" i="21" s="1"/>
  <c r="AF48" i="21" a="1"/>
  <c r="AF48" i="21" s="1"/>
  <c r="AG48" i="21" a="1"/>
  <c r="AG48" i="21" s="1"/>
  <c r="AH48" i="21" a="1"/>
  <c r="AH48" i="21" s="1"/>
  <c r="U49" i="21" a="1"/>
  <c r="U49" i="21" s="1"/>
  <c r="V49" i="21" a="1"/>
  <c r="V49" i="21" s="1"/>
  <c r="W49" i="21" a="1"/>
  <c r="W49" i="21" s="1"/>
  <c r="X49" i="21" a="1"/>
  <c r="X49" i="21" s="1"/>
  <c r="Y49" i="21" a="1"/>
  <c r="Y49" i="21" s="1"/>
  <c r="Z49" i="21" a="1"/>
  <c r="Z49" i="21" s="1"/>
  <c r="AA49" i="21" a="1"/>
  <c r="AA49" i="21" s="1"/>
  <c r="AB49" i="21" a="1"/>
  <c r="AB49" i="21" s="1"/>
  <c r="AC49" i="21" a="1"/>
  <c r="AC49" i="21" s="1"/>
  <c r="AD49" i="21" a="1"/>
  <c r="AD49" i="21" s="1"/>
  <c r="AE49" i="21" a="1"/>
  <c r="AE49" i="21" s="1"/>
  <c r="AF49" i="21" a="1"/>
  <c r="AF49" i="21" s="1"/>
  <c r="AG49" i="21" a="1"/>
  <c r="AG49" i="21" s="1"/>
  <c r="AH49" i="21" a="1"/>
  <c r="AH49" i="21" s="1"/>
  <c r="U50" i="21" a="1"/>
  <c r="U50" i="21" s="1"/>
  <c r="V50" i="21" a="1"/>
  <c r="V50" i="21" s="1"/>
  <c r="W50" i="21" a="1"/>
  <c r="W50" i="21" s="1"/>
  <c r="X50" i="21" a="1"/>
  <c r="X50" i="21" s="1"/>
  <c r="Y50" i="21" a="1"/>
  <c r="Y50" i="21" s="1"/>
  <c r="Z50" i="21" a="1"/>
  <c r="Z50" i="21" s="1"/>
  <c r="AA50" i="21" a="1"/>
  <c r="AA50" i="21" s="1"/>
  <c r="AB50" i="21" a="1"/>
  <c r="AB50" i="21" s="1"/>
  <c r="AC50" i="21" a="1"/>
  <c r="AC50" i="21" s="1"/>
  <c r="AD50" i="21" a="1"/>
  <c r="AD50" i="21" s="1"/>
  <c r="AE50" i="21" a="1"/>
  <c r="AE50" i="21" s="1"/>
  <c r="AF50" i="21" a="1"/>
  <c r="AF50" i="21" s="1"/>
  <c r="AG50" i="21" a="1"/>
  <c r="AG50" i="21" s="1"/>
  <c r="AH50" i="21" a="1"/>
  <c r="AH50" i="21" s="1"/>
  <c r="U51" i="21" a="1"/>
  <c r="U51" i="21" s="1"/>
  <c r="V51" i="21" a="1"/>
  <c r="V51" i="21" s="1"/>
  <c r="W51" i="21" a="1"/>
  <c r="W51" i="21" s="1"/>
  <c r="X51" i="21" a="1"/>
  <c r="X51" i="21" s="1"/>
  <c r="Y51" i="21" a="1"/>
  <c r="Y51" i="21" s="1"/>
  <c r="Z51" i="21" a="1"/>
  <c r="Z51" i="21" s="1"/>
  <c r="AA51" i="21" a="1"/>
  <c r="AA51" i="21" s="1"/>
  <c r="AB51" i="21" a="1"/>
  <c r="AB51" i="21" s="1"/>
  <c r="AC51" i="21" a="1"/>
  <c r="AC51" i="21" s="1"/>
  <c r="AD51" i="21" a="1"/>
  <c r="AD51" i="21" s="1"/>
  <c r="AE51" i="21" a="1"/>
  <c r="AE51" i="21" s="1"/>
  <c r="AF51" i="21" a="1"/>
  <c r="AF51" i="21" s="1"/>
  <c r="AG51" i="21" a="1"/>
  <c r="AG51" i="21" s="1"/>
  <c r="AH51" i="21" a="1"/>
  <c r="AH51" i="21" s="1"/>
  <c r="U52" i="21" a="1"/>
  <c r="U52" i="21" s="1"/>
  <c r="V52" i="21" a="1"/>
  <c r="V52" i="21" s="1"/>
  <c r="W52" i="21" a="1"/>
  <c r="W52" i="21" s="1"/>
  <c r="X52" i="21" a="1"/>
  <c r="X52" i="21" s="1"/>
  <c r="Y52" i="21" a="1"/>
  <c r="Y52" i="21" s="1"/>
  <c r="Z52" i="21" a="1"/>
  <c r="Z52" i="21" s="1"/>
  <c r="AA52" i="21" a="1"/>
  <c r="AA52" i="21" s="1"/>
  <c r="AB52" i="21" a="1"/>
  <c r="AB52" i="21" s="1"/>
  <c r="AC52" i="21" a="1"/>
  <c r="AC52" i="21" s="1"/>
  <c r="AD52" i="21" a="1"/>
  <c r="AD52" i="21" s="1"/>
  <c r="AE52" i="21" a="1"/>
  <c r="AE52" i="21" s="1"/>
  <c r="AF52" i="21" a="1"/>
  <c r="AF52" i="21" s="1"/>
  <c r="AG52" i="21" a="1"/>
  <c r="AG52" i="21" s="1"/>
  <c r="AH52" i="21" a="1"/>
  <c r="AH52" i="21" s="1"/>
  <c r="U53" i="21" a="1"/>
  <c r="U53" i="21" s="1"/>
  <c r="V53" i="21" a="1"/>
  <c r="V53" i="21" s="1"/>
  <c r="W53" i="21" a="1"/>
  <c r="W53" i="21" s="1"/>
  <c r="X53" i="21" a="1"/>
  <c r="X53" i="21" s="1"/>
  <c r="Y53" i="21" a="1"/>
  <c r="Y53" i="21" s="1"/>
  <c r="Z53" i="21" a="1"/>
  <c r="Z53" i="21" s="1"/>
  <c r="AA53" i="21" a="1"/>
  <c r="AA53" i="21" s="1"/>
  <c r="AB53" i="21" a="1"/>
  <c r="AB53" i="21" s="1"/>
  <c r="AC53" i="21" a="1"/>
  <c r="AC53" i="21" s="1"/>
  <c r="AD53" i="21" a="1"/>
  <c r="AD53" i="21" s="1"/>
  <c r="AE53" i="21" a="1"/>
  <c r="AE53" i="21" s="1"/>
  <c r="AF53" i="21" a="1"/>
  <c r="AF53" i="21" s="1"/>
  <c r="AG53" i="21" a="1"/>
  <c r="AG53" i="21" s="1"/>
  <c r="AH53" i="21" a="1"/>
  <c r="AH53" i="21" s="1"/>
  <c r="U54" i="21" a="1"/>
  <c r="U54" i="21" s="1"/>
  <c r="V54" i="21" a="1"/>
  <c r="V54" i="21" s="1"/>
  <c r="W54" i="21" a="1"/>
  <c r="W54" i="21" s="1"/>
  <c r="X54" i="21" a="1"/>
  <c r="X54" i="21" s="1"/>
  <c r="Y54" i="21" a="1"/>
  <c r="Y54" i="21" s="1"/>
  <c r="Z54" i="21" a="1"/>
  <c r="Z54" i="21" s="1"/>
  <c r="AA54" i="21" a="1"/>
  <c r="AA54" i="21" s="1"/>
  <c r="AB54" i="21" a="1"/>
  <c r="AB54" i="21" s="1"/>
  <c r="AC54" i="21" a="1"/>
  <c r="AC54" i="21" s="1"/>
  <c r="AD54" i="21" a="1"/>
  <c r="AD54" i="21" s="1"/>
  <c r="AE54" i="21" a="1"/>
  <c r="AE54" i="21" s="1"/>
  <c r="AF54" i="21" a="1"/>
  <c r="AF54" i="21" s="1"/>
  <c r="AG54" i="21" a="1"/>
  <c r="AG54" i="21" s="1"/>
  <c r="AH54" i="21" a="1"/>
  <c r="AH54" i="21" s="1"/>
  <c r="U55" i="21" a="1"/>
  <c r="U55" i="21" s="1"/>
  <c r="V55" i="21" a="1"/>
  <c r="V55" i="21" s="1"/>
  <c r="W55" i="21" a="1"/>
  <c r="W55" i="21" s="1"/>
  <c r="X55" i="21" a="1"/>
  <c r="X55" i="21" s="1"/>
  <c r="Y55" i="21" a="1"/>
  <c r="Y55" i="21" s="1"/>
  <c r="Z55" i="21" a="1"/>
  <c r="Z55" i="21" s="1"/>
  <c r="AA55" i="21" a="1"/>
  <c r="AA55" i="21" s="1"/>
  <c r="AB55" i="21" a="1"/>
  <c r="AB55" i="21" s="1"/>
  <c r="AC55" i="21" a="1"/>
  <c r="AC55" i="21" s="1"/>
  <c r="AD55" i="21" a="1"/>
  <c r="AD55" i="21" s="1"/>
  <c r="AE55" i="21" a="1"/>
  <c r="AE55" i="21" s="1"/>
  <c r="AF55" i="21" a="1"/>
  <c r="AF55" i="21" s="1"/>
  <c r="AG55" i="21" a="1"/>
  <c r="AG55" i="21" s="1"/>
  <c r="AH55" i="21" a="1"/>
  <c r="AH55" i="21" s="1"/>
  <c r="U56" i="21" a="1"/>
  <c r="U56" i="21" s="1"/>
  <c r="V56" i="21" a="1"/>
  <c r="V56" i="21" s="1"/>
  <c r="W56" i="21" a="1"/>
  <c r="W56" i="21" s="1"/>
  <c r="X56" i="21" a="1"/>
  <c r="X56" i="21" s="1"/>
  <c r="Y56" i="21" a="1"/>
  <c r="Y56" i="21" s="1"/>
  <c r="Z56" i="21" a="1"/>
  <c r="Z56" i="21" s="1"/>
  <c r="AA56" i="21" a="1"/>
  <c r="AA56" i="21" s="1"/>
  <c r="AB56" i="21" a="1"/>
  <c r="AB56" i="21" s="1"/>
  <c r="AC56" i="21" a="1"/>
  <c r="AC56" i="21" s="1"/>
  <c r="AD56" i="21" a="1"/>
  <c r="AD56" i="21" s="1"/>
  <c r="AE56" i="21" a="1"/>
  <c r="AE56" i="21" s="1"/>
  <c r="AF56" i="21" a="1"/>
  <c r="AF56" i="21" s="1"/>
  <c r="AG56" i="21" a="1"/>
  <c r="AG56" i="21" s="1"/>
  <c r="AH56" i="21" a="1"/>
  <c r="AH56" i="21" s="1"/>
  <c r="U57" i="21" a="1"/>
  <c r="U57" i="21" s="1"/>
  <c r="V57" i="21" a="1"/>
  <c r="V57" i="21" s="1"/>
  <c r="W57" i="21" a="1"/>
  <c r="W57" i="21" s="1"/>
  <c r="X57" i="21" a="1"/>
  <c r="X57" i="21" s="1"/>
  <c r="Y57" i="21" a="1"/>
  <c r="Y57" i="21" s="1"/>
  <c r="Z57" i="21" a="1"/>
  <c r="Z57" i="21" s="1"/>
  <c r="AA57" i="21" a="1"/>
  <c r="AA57" i="21" s="1"/>
  <c r="AB57" i="21" a="1"/>
  <c r="AB57" i="21" s="1"/>
  <c r="AC57" i="21" a="1"/>
  <c r="AC57" i="21" s="1"/>
  <c r="AD57" i="21" a="1"/>
  <c r="AD57" i="21" s="1"/>
  <c r="AE57" i="21" a="1"/>
  <c r="AE57" i="21" s="1"/>
  <c r="AF57" i="21" a="1"/>
  <c r="AF57" i="21" s="1"/>
  <c r="AG57" i="21" a="1"/>
  <c r="AG57" i="21" s="1"/>
  <c r="AH57" i="21" a="1"/>
  <c r="AH57" i="21" s="1"/>
  <c r="U58" i="21" a="1"/>
  <c r="U58" i="21" s="1"/>
  <c r="V58" i="21" a="1"/>
  <c r="V58" i="21" s="1"/>
  <c r="W58" i="21" a="1"/>
  <c r="W58" i="21" s="1"/>
  <c r="X58" i="21" a="1"/>
  <c r="X58" i="21" s="1"/>
  <c r="Y58" i="21" a="1"/>
  <c r="Y58" i="21" s="1"/>
  <c r="Z58" i="21" a="1"/>
  <c r="Z58" i="21" s="1"/>
  <c r="AA58" i="21" a="1"/>
  <c r="AA58" i="21" s="1"/>
  <c r="AB58" i="21" a="1"/>
  <c r="AB58" i="21" s="1"/>
  <c r="AC58" i="21" a="1"/>
  <c r="AC58" i="21" s="1"/>
  <c r="AD58" i="21" a="1"/>
  <c r="AD58" i="21" s="1"/>
  <c r="AE58" i="21" a="1"/>
  <c r="AE58" i="21" s="1"/>
  <c r="AF58" i="21" a="1"/>
  <c r="AF58" i="21" s="1"/>
  <c r="AG58" i="21" a="1"/>
  <c r="AG58" i="21" s="1"/>
  <c r="AH58" i="21" a="1"/>
  <c r="AH58" i="21" s="1"/>
  <c r="U59" i="21" a="1"/>
  <c r="U59" i="21" s="1"/>
  <c r="V59" i="21" a="1"/>
  <c r="V59" i="21" s="1"/>
  <c r="W59" i="21" a="1"/>
  <c r="W59" i="21" s="1"/>
  <c r="X59" i="21" a="1"/>
  <c r="X59" i="21" s="1"/>
  <c r="Y59" i="21" a="1"/>
  <c r="Y59" i="21" s="1"/>
  <c r="Z59" i="21" a="1"/>
  <c r="Z59" i="21" s="1"/>
  <c r="AA59" i="21" a="1"/>
  <c r="AA59" i="21" s="1"/>
  <c r="AB59" i="21" a="1"/>
  <c r="AB59" i="21" s="1"/>
  <c r="AC59" i="21" a="1"/>
  <c r="AC59" i="21" s="1"/>
  <c r="AD59" i="21" a="1"/>
  <c r="AD59" i="21" s="1"/>
  <c r="AE59" i="21" a="1"/>
  <c r="AE59" i="21" s="1"/>
  <c r="AF59" i="21" a="1"/>
  <c r="AF59" i="21" s="1"/>
  <c r="AG59" i="21" a="1"/>
  <c r="AG59" i="21" s="1"/>
  <c r="AH59" i="21" a="1"/>
  <c r="AH59" i="21" s="1"/>
  <c r="U60" i="21" a="1"/>
  <c r="U60" i="21" s="1"/>
  <c r="V60" i="21" a="1"/>
  <c r="V60" i="21" s="1"/>
  <c r="W60" i="21" a="1"/>
  <c r="W60" i="21" s="1"/>
  <c r="X60" i="21" a="1"/>
  <c r="X60" i="21" s="1"/>
  <c r="Y60" i="21" a="1"/>
  <c r="Y60" i="21" s="1"/>
  <c r="Z60" i="21" a="1"/>
  <c r="Z60" i="21" s="1"/>
  <c r="AA60" i="21" a="1"/>
  <c r="AA60" i="21" s="1"/>
  <c r="AB60" i="21" a="1"/>
  <c r="AB60" i="21" s="1"/>
  <c r="AC60" i="21" a="1"/>
  <c r="AC60" i="21" s="1"/>
  <c r="AD60" i="21" a="1"/>
  <c r="AD60" i="21" s="1"/>
  <c r="AE60" i="21" a="1"/>
  <c r="AE60" i="21" s="1"/>
  <c r="AF60" i="21" a="1"/>
  <c r="AF60" i="21" s="1"/>
  <c r="AG60" i="21" a="1"/>
  <c r="AG60" i="21" s="1"/>
  <c r="AH60" i="21" a="1"/>
  <c r="AH60" i="21" s="1"/>
  <c r="U61" i="21" a="1"/>
  <c r="U61" i="21" s="1"/>
  <c r="V61" i="21" a="1"/>
  <c r="V61" i="21" s="1"/>
  <c r="W61" i="21" a="1"/>
  <c r="W61" i="21" s="1"/>
  <c r="X61" i="21" a="1"/>
  <c r="X61" i="21" s="1"/>
  <c r="Y61" i="21" a="1"/>
  <c r="Y61" i="21" s="1"/>
  <c r="Z61" i="21" a="1"/>
  <c r="Z61" i="21" s="1"/>
  <c r="AA61" i="21" a="1"/>
  <c r="AA61" i="21" s="1"/>
  <c r="AB61" i="21" a="1"/>
  <c r="AB61" i="21" s="1"/>
  <c r="AC61" i="21" a="1"/>
  <c r="AC61" i="21" s="1"/>
  <c r="AD61" i="21" a="1"/>
  <c r="AD61" i="21" s="1"/>
  <c r="AE61" i="21" a="1"/>
  <c r="AE61" i="21" s="1"/>
  <c r="AF61" i="21" a="1"/>
  <c r="AF61" i="21" s="1"/>
  <c r="AG61" i="21" a="1"/>
  <c r="AG61" i="21" s="1"/>
  <c r="AH61" i="21" a="1"/>
  <c r="AH61" i="21" s="1"/>
  <c r="U4" i="21" a="1"/>
  <c r="U4" i="21" s="1"/>
  <c r="V4" i="21" a="1"/>
  <c r="V4" i="21" s="1"/>
  <c r="W4" i="21" a="1"/>
  <c r="W4" i="21" s="1"/>
  <c r="X4" i="21" a="1"/>
  <c r="X4" i="21" s="1"/>
  <c r="Z4" i="21" a="1"/>
  <c r="Z4" i="21" s="1"/>
  <c r="AA4" i="21" a="1"/>
  <c r="AA4" i="21" s="1"/>
  <c r="AB4" i="21" a="1"/>
  <c r="AB4" i="21" s="1"/>
  <c r="AC4" i="21" a="1"/>
  <c r="AC4" i="21" s="1"/>
  <c r="AD4" i="21" a="1"/>
  <c r="AD4" i="21" s="1"/>
  <c r="AE4" i="21" a="1"/>
  <c r="AE4" i="21" s="1"/>
  <c r="AF4" i="21" a="1"/>
  <c r="AF4" i="21" s="1"/>
  <c r="AG4" i="21" a="1"/>
  <c r="AG4" i="21" s="1"/>
  <c r="T5" i="21" a="1"/>
  <c r="T5" i="21" s="1"/>
  <c r="T6" i="21" a="1"/>
  <c r="T6" i="21" s="1"/>
  <c r="T7" i="21" a="1"/>
  <c r="T7" i="21" s="1"/>
  <c r="T8" i="21" a="1"/>
  <c r="T8" i="21" s="1"/>
  <c r="T9" i="21" a="1"/>
  <c r="T9" i="21" s="1"/>
  <c r="T10" i="21" a="1"/>
  <c r="T10" i="21" s="1"/>
  <c r="T11" i="21" a="1"/>
  <c r="T11" i="21" s="1"/>
  <c r="T12" i="21" a="1"/>
  <c r="T12" i="21" s="1"/>
  <c r="T13" i="21" a="1"/>
  <c r="T13" i="21" s="1"/>
  <c r="T14" i="21" a="1"/>
  <c r="T14" i="21" s="1"/>
  <c r="T15" i="21" a="1"/>
  <c r="T15" i="21" s="1"/>
  <c r="T16" i="21" a="1"/>
  <c r="T16" i="21" s="1"/>
  <c r="T17" i="21" a="1"/>
  <c r="T17" i="21" s="1"/>
  <c r="T18" i="21" a="1"/>
  <c r="T18" i="21" s="1"/>
  <c r="T19" i="21" a="1"/>
  <c r="T19" i="21" s="1"/>
  <c r="T20" i="21" a="1"/>
  <c r="T20" i="21" s="1"/>
  <c r="T21" i="21" a="1"/>
  <c r="T21" i="21" s="1"/>
  <c r="T22" i="21" a="1"/>
  <c r="T22" i="21" s="1"/>
  <c r="T23" i="21" a="1"/>
  <c r="T23" i="21" s="1"/>
  <c r="T24" i="21" a="1"/>
  <c r="T24" i="21" s="1"/>
  <c r="T25" i="21" a="1"/>
  <c r="T25" i="21" s="1"/>
  <c r="T26" i="21" a="1"/>
  <c r="T26" i="21" s="1"/>
  <c r="T27" i="21" a="1"/>
  <c r="T27" i="21" s="1"/>
  <c r="T28" i="21" a="1"/>
  <c r="T28" i="21" s="1"/>
  <c r="T29" i="21" a="1"/>
  <c r="T29" i="21" s="1"/>
  <c r="T30" i="21" a="1"/>
  <c r="T30" i="21" s="1"/>
  <c r="T31" i="21" a="1"/>
  <c r="T31" i="21" s="1"/>
  <c r="T32" i="21" a="1"/>
  <c r="T32" i="21" s="1"/>
  <c r="T33" i="21" a="1"/>
  <c r="T33" i="21" s="1"/>
  <c r="T34" i="21" a="1"/>
  <c r="T34" i="21" s="1"/>
  <c r="T35" i="21" a="1"/>
  <c r="T35" i="21" s="1"/>
  <c r="T36" i="21" a="1"/>
  <c r="T36" i="21" s="1"/>
  <c r="T37" i="21" a="1"/>
  <c r="T37" i="21" s="1"/>
  <c r="T38" i="21" a="1"/>
  <c r="T38" i="21" s="1"/>
  <c r="T39" i="21" a="1"/>
  <c r="T39" i="21" s="1"/>
  <c r="T40" i="21" a="1"/>
  <c r="T40" i="21" s="1"/>
  <c r="T41" i="21" a="1"/>
  <c r="T41" i="21" s="1"/>
  <c r="T42" i="21" a="1"/>
  <c r="T42" i="21" s="1"/>
  <c r="T43" i="21" a="1"/>
  <c r="T43" i="21" s="1"/>
  <c r="T44" i="21" a="1"/>
  <c r="T44" i="21" s="1"/>
  <c r="T45" i="21" a="1"/>
  <c r="T45" i="21" s="1"/>
  <c r="T46" i="21" a="1"/>
  <c r="T46" i="21" s="1"/>
  <c r="T47" i="21" a="1"/>
  <c r="T47" i="21" s="1"/>
  <c r="T48" i="21" a="1"/>
  <c r="T48" i="21" s="1"/>
  <c r="T49" i="21" a="1"/>
  <c r="T49" i="21" s="1"/>
  <c r="T50" i="21" a="1"/>
  <c r="T50" i="21" s="1"/>
  <c r="T51" i="21" a="1"/>
  <c r="T51" i="21" s="1"/>
  <c r="T52" i="21" a="1"/>
  <c r="T52" i="21" s="1"/>
  <c r="T53" i="21" a="1"/>
  <c r="T53" i="21" s="1"/>
  <c r="T54" i="21" a="1"/>
  <c r="T54" i="21" s="1"/>
  <c r="T55" i="21" a="1"/>
  <c r="T55" i="21" s="1"/>
  <c r="T56" i="21" a="1"/>
  <c r="T56" i="21" s="1"/>
  <c r="T57" i="21" a="1"/>
  <c r="T57" i="21" s="1"/>
  <c r="T58" i="21" a="1"/>
  <c r="T58" i="21" s="1"/>
  <c r="T59" i="21" a="1"/>
  <c r="T59" i="21" s="1"/>
  <c r="T60" i="21" a="1"/>
  <c r="T60" i="21" s="1"/>
  <c r="T61" i="21" a="1"/>
  <c r="T61" i="21" s="1"/>
  <c r="T62" i="21" a="1"/>
  <c r="T62" i="21" s="1"/>
  <c r="T63" i="21" a="1"/>
  <c r="T63" i="21" s="1"/>
  <c r="T64" i="21" a="1"/>
  <c r="T64" i="21" s="1"/>
  <c r="T65" i="21" a="1"/>
  <c r="T65" i="21" s="1"/>
  <c r="T66" i="21" a="1"/>
  <c r="T66" i="21" s="1"/>
  <c r="T67" i="21" a="1"/>
  <c r="T67" i="21" s="1"/>
  <c r="T68" i="21" a="1"/>
  <c r="T68" i="21" s="1"/>
  <c r="T69" i="21" a="1"/>
  <c r="T69" i="21" s="1"/>
  <c r="T70" i="21" a="1"/>
  <c r="T70" i="21" s="1"/>
  <c r="T71" i="21" a="1"/>
  <c r="T71" i="21" s="1"/>
  <c r="T72" i="21" a="1"/>
  <c r="T72" i="21" s="1"/>
  <c r="T73" i="21" a="1"/>
  <c r="T73" i="21" s="1"/>
  <c r="T74" i="21" a="1"/>
  <c r="T74" i="21" s="1"/>
  <c r="T75" i="21" a="1"/>
  <c r="T75" i="21" s="1"/>
  <c r="T76" i="21" a="1"/>
  <c r="T76" i="21" s="1"/>
  <c r="T77" i="21" a="1"/>
  <c r="T77" i="21" s="1"/>
  <c r="T78" i="21" a="1"/>
  <c r="T78" i="21" s="1"/>
  <c r="T79" i="21" a="1"/>
  <c r="T79" i="21" s="1"/>
  <c r="T80" i="21" a="1"/>
  <c r="T80" i="21" s="1"/>
  <c r="T81" i="21" a="1"/>
  <c r="T81" i="21" s="1"/>
  <c r="T82" i="21" a="1"/>
  <c r="T82" i="21" s="1"/>
  <c r="T83" i="21" a="1"/>
  <c r="T83" i="21" s="1"/>
  <c r="T84" i="21" a="1"/>
  <c r="T84" i="21" s="1"/>
  <c r="T85" i="21" a="1"/>
  <c r="T85" i="21" s="1"/>
  <c r="T86" i="21" a="1"/>
  <c r="T86" i="21" s="1"/>
  <c r="T87" i="21" a="1"/>
  <c r="T87" i="21" s="1"/>
  <c r="T88" i="21" a="1"/>
  <c r="T88" i="21" s="1"/>
  <c r="T89" i="21" a="1"/>
  <c r="T89" i="21" s="1"/>
  <c r="T90" i="21" a="1"/>
  <c r="T90" i="21" s="1"/>
  <c r="T91" i="21" a="1"/>
  <c r="T91" i="21" s="1"/>
  <c r="T92" i="21" a="1"/>
  <c r="T92" i="21" s="1"/>
  <c r="T93" i="21" a="1"/>
  <c r="T93" i="21" s="1"/>
  <c r="T94" i="21" a="1"/>
  <c r="T94" i="21" s="1"/>
  <c r="T95" i="21" a="1"/>
  <c r="T95" i="21" s="1"/>
  <c r="T96" i="21" a="1"/>
  <c r="T96" i="21" s="1"/>
  <c r="T97" i="21" a="1"/>
  <c r="T97" i="21" s="1"/>
  <c r="T98" i="21" a="1"/>
  <c r="T98" i="21" s="1"/>
  <c r="T99" i="21" a="1"/>
  <c r="T99" i="21" s="1"/>
  <c r="T100" i="21" a="1"/>
  <c r="T100" i="21" s="1"/>
  <c r="T101" i="21" a="1"/>
  <c r="T101" i="21" s="1"/>
  <c r="T102" i="21" a="1"/>
  <c r="T102" i="21" s="1"/>
  <c r="T103" i="21" a="1"/>
  <c r="T103" i="21" s="1"/>
  <c r="T104" i="21" a="1"/>
  <c r="T104" i="21" s="1"/>
  <c r="T105" i="21" a="1"/>
  <c r="T105" i="21" s="1"/>
  <c r="T106" i="21" a="1"/>
  <c r="T106" i="21" s="1"/>
  <c r="T107" i="21" a="1"/>
  <c r="T107" i="21" s="1"/>
  <c r="T108" i="21" a="1"/>
  <c r="T108" i="21" s="1"/>
  <c r="T109" i="21" a="1"/>
  <c r="T109" i="21" s="1"/>
  <c r="T110" i="21" a="1"/>
  <c r="T110" i="21" s="1"/>
  <c r="T111" i="21" a="1"/>
  <c r="T111" i="21" s="1"/>
  <c r="T112" i="21" a="1"/>
  <c r="T112" i="21" s="1"/>
  <c r="T113" i="21" a="1"/>
  <c r="T113" i="21" s="1"/>
  <c r="T114" i="21" a="1"/>
  <c r="T114" i="21" s="1"/>
  <c r="T115" i="21" a="1"/>
  <c r="T115" i="21" s="1"/>
  <c r="T116" i="21" a="1"/>
  <c r="T116" i="21" s="1"/>
  <c r="T117" i="21" a="1"/>
  <c r="T117" i="21" s="1"/>
  <c r="T118" i="21" a="1"/>
  <c r="T118" i="21" s="1"/>
  <c r="T119" i="21" a="1"/>
  <c r="T119" i="21" s="1"/>
  <c r="T120" i="21" a="1"/>
  <c r="T120" i="21" s="1"/>
  <c r="T121" i="21" a="1"/>
  <c r="T121" i="21" s="1"/>
  <c r="T122" i="21" a="1"/>
  <c r="T122" i="21" s="1"/>
  <c r="T123" i="21" a="1"/>
  <c r="T123" i="21" s="1"/>
  <c r="T4" i="21" a="1"/>
  <c r="T4" i="21" s="1"/>
  <c r="E34" i="21"/>
  <c r="F34" i="21"/>
  <c r="G34" i="21"/>
  <c r="I34" i="21"/>
  <c r="H34" i="21" s="1"/>
  <c r="K34" i="21"/>
  <c r="L34" i="21"/>
  <c r="M34" i="21"/>
  <c r="N34" i="21"/>
  <c r="E35" i="21"/>
  <c r="F35" i="21"/>
  <c r="G35" i="21"/>
  <c r="I35" i="21"/>
  <c r="H35" i="21" s="1"/>
  <c r="J35" i="21"/>
  <c r="K35" i="21"/>
  <c r="L35" i="21"/>
  <c r="M35" i="21"/>
  <c r="N35" i="21"/>
  <c r="E36" i="21"/>
  <c r="F36" i="21"/>
  <c r="G36" i="21"/>
  <c r="I36" i="21"/>
  <c r="J36" i="21"/>
  <c r="K36" i="21"/>
  <c r="L36" i="21"/>
  <c r="M36" i="21"/>
  <c r="N36" i="21"/>
  <c r="E37" i="21"/>
  <c r="F37" i="21"/>
  <c r="G37" i="21"/>
  <c r="I37" i="21"/>
  <c r="J37" i="21"/>
  <c r="K37" i="21"/>
  <c r="L37" i="21"/>
  <c r="M37" i="21"/>
  <c r="N37" i="21"/>
  <c r="E38" i="21"/>
  <c r="F38" i="21"/>
  <c r="G38" i="21"/>
  <c r="I38" i="21"/>
  <c r="J38" i="21"/>
  <c r="K38" i="21"/>
  <c r="L38" i="21"/>
  <c r="M38" i="21"/>
  <c r="N38" i="21"/>
  <c r="F39" i="21"/>
  <c r="G39" i="21"/>
  <c r="I39" i="21"/>
  <c r="H39" i="21" s="1"/>
  <c r="J39" i="21"/>
  <c r="L39" i="21"/>
  <c r="M39" i="21"/>
  <c r="N39" i="21"/>
  <c r="E40" i="21"/>
  <c r="F40" i="21"/>
  <c r="G40" i="21"/>
  <c r="I40" i="21"/>
  <c r="J40" i="21"/>
  <c r="K40" i="21"/>
  <c r="L40" i="21"/>
  <c r="M40" i="21"/>
  <c r="N40" i="21"/>
  <c r="L23" i="21" l="1"/>
  <c r="E26" i="21"/>
  <c r="N17" i="23" s="1"/>
  <c r="L19" i="21"/>
  <c r="I22" i="21"/>
  <c r="H22" i="21" s="1"/>
  <c r="K25" i="21"/>
  <c r="I17" i="21"/>
  <c r="H17" i="21" s="1"/>
  <c r="L15" i="21"/>
  <c r="J33" i="23" s="1"/>
  <c r="K14" i="21"/>
  <c r="U32" i="23" s="1"/>
  <c r="F26" i="21"/>
  <c r="D17" i="23" s="1"/>
  <c r="J23" i="21"/>
  <c r="J16" i="21"/>
  <c r="J24" i="21"/>
  <c r="L20" i="21"/>
  <c r="F23" i="21"/>
  <c r="D14" i="23" s="1"/>
  <c r="I24" i="21"/>
  <c r="H24" i="21" s="1"/>
  <c r="L26" i="21"/>
  <c r="J19" i="21"/>
  <c r="I19" i="21"/>
  <c r="H19" i="21" s="1"/>
  <c r="K21" i="21"/>
  <c r="E23" i="21"/>
  <c r="N14" i="23" s="1"/>
  <c r="J25" i="21"/>
  <c r="E16" i="21"/>
  <c r="X34" i="23" s="1"/>
  <c r="J14" i="21"/>
  <c r="F19" i="21"/>
  <c r="D10" i="23" s="1"/>
  <c r="L21" i="21"/>
  <c r="K22" i="21"/>
  <c r="F24" i="21"/>
  <c r="D15" i="23" s="1"/>
  <c r="I25" i="21"/>
  <c r="H25" i="21" s="1"/>
  <c r="K17" i="21"/>
  <c r="U35" i="23" s="1"/>
  <c r="F15" i="21"/>
  <c r="I14" i="21"/>
  <c r="H14" i="21" s="1"/>
  <c r="E19" i="21"/>
  <c r="N10" i="23" s="1"/>
  <c r="J20" i="21"/>
  <c r="E15" i="21"/>
  <c r="X33" i="23" s="1"/>
  <c r="D33" i="23"/>
  <c r="J35" i="23"/>
  <c r="D32" i="23"/>
  <c r="J34" i="23"/>
  <c r="D35" i="23"/>
  <c r="J32" i="23"/>
  <c r="D34" i="23"/>
  <c r="G8" i="21"/>
  <c r="G9" i="21"/>
  <c r="G10" i="21"/>
  <c r="G11" i="21"/>
  <c r="G12" i="21"/>
  <c r="G13" i="21"/>
  <c r="G27" i="21"/>
  <c r="G28" i="21"/>
  <c r="G29" i="21"/>
  <c r="G30" i="21"/>
  <c r="G31" i="21"/>
  <c r="G32" i="21"/>
  <c r="G33" i="21"/>
  <c r="N33" i="21"/>
  <c r="M33" i="21"/>
  <c r="L33" i="21"/>
  <c r="K33" i="21"/>
  <c r="J33" i="21"/>
  <c r="I33" i="21"/>
  <c r="H33" i="21" s="1"/>
  <c r="F33" i="21"/>
  <c r="E33" i="21"/>
  <c r="N32" i="21"/>
  <c r="M32" i="21"/>
  <c r="L32" i="21"/>
  <c r="K32" i="21"/>
  <c r="J32" i="21"/>
  <c r="I32" i="21"/>
  <c r="H32" i="21" s="1"/>
  <c r="F32" i="21"/>
  <c r="E32" i="21"/>
  <c r="N31" i="21"/>
  <c r="M31" i="21"/>
  <c r="L31" i="21"/>
  <c r="K31" i="21"/>
  <c r="J31" i="21"/>
  <c r="I31" i="21"/>
  <c r="H31" i="21" s="1"/>
  <c r="F31" i="21"/>
  <c r="E31" i="21"/>
  <c r="N30" i="21"/>
  <c r="M30" i="21"/>
  <c r="L30" i="21"/>
  <c r="K30" i="21"/>
  <c r="J30" i="21"/>
  <c r="I30" i="21"/>
  <c r="H30" i="21" s="1"/>
  <c r="F30" i="21"/>
  <c r="E30" i="21"/>
  <c r="N29" i="21"/>
  <c r="M29" i="21"/>
  <c r="L29" i="21"/>
  <c r="K29" i="21"/>
  <c r="J29" i="21"/>
  <c r="I29" i="21"/>
  <c r="F29" i="21"/>
  <c r="E29" i="21"/>
  <c r="N28" i="21"/>
  <c r="M28" i="21"/>
  <c r="L28" i="21"/>
  <c r="K28" i="21"/>
  <c r="J28" i="21"/>
  <c r="I28" i="21"/>
  <c r="F28" i="21"/>
  <c r="E28" i="21"/>
  <c r="N27" i="21"/>
  <c r="M27" i="21"/>
  <c r="L27" i="21"/>
  <c r="K27" i="21"/>
  <c r="J27" i="21"/>
  <c r="I27" i="21"/>
  <c r="H27" i="21" s="1"/>
  <c r="F27" i="21"/>
  <c r="E27" i="21"/>
  <c r="N18" i="21"/>
  <c r="M18" i="21"/>
  <c r="L18" i="21"/>
  <c r="K18" i="21"/>
  <c r="J18" i="21"/>
  <c r="I18" i="21"/>
  <c r="H18" i="21" s="1"/>
  <c r="F18" i="21"/>
  <c r="E18" i="21"/>
  <c r="N13" i="21"/>
  <c r="M13" i="21"/>
  <c r="N31" i="23" s="1"/>
  <c r="L13" i="21"/>
  <c r="K13" i="21"/>
  <c r="U31" i="23" s="1"/>
  <c r="J13" i="21"/>
  <c r="I13" i="21"/>
  <c r="F13" i="21"/>
  <c r="E13" i="21"/>
  <c r="X31" i="23" s="1"/>
  <c r="N12" i="21"/>
  <c r="M12" i="21"/>
  <c r="N30" i="23" s="1"/>
  <c r="L12" i="21"/>
  <c r="K12" i="21"/>
  <c r="U30" i="23" s="1"/>
  <c r="J12" i="21"/>
  <c r="I12" i="21"/>
  <c r="H12" i="21" s="1"/>
  <c r="F12" i="21"/>
  <c r="E12" i="21"/>
  <c r="X30" i="23" s="1"/>
  <c r="N11" i="21"/>
  <c r="M11" i="21"/>
  <c r="N29" i="23" s="1"/>
  <c r="L11" i="21"/>
  <c r="K11" i="21"/>
  <c r="U29" i="23" s="1"/>
  <c r="J11" i="21"/>
  <c r="I11" i="21"/>
  <c r="F11" i="21"/>
  <c r="E11" i="21"/>
  <c r="X29" i="23" s="1"/>
  <c r="N10" i="21"/>
  <c r="M10" i="21"/>
  <c r="N28" i="23" s="1"/>
  <c r="L10" i="21"/>
  <c r="K10" i="21"/>
  <c r="U28" i="23" s="1"/>
  <c r="J10" i="21"/>
  <c r="I10" i="21"/>
  <c r="F10" i="21"/>
  <c r="E10" i="21"/>
  <c r="X28" i="23" s="1"/>
  <c r="N9" i="21"/>
  <c r="M9" i="21"/>
  <c r="N27" i="23" s="1"/>
  <c r="L9" i="21"/>
  <c r="K9" i="21"/>
  <c r="U27" i="23" s="1"/>
  <c r="J9" i="21"/>
  <c r="I9" i="21"/>
  <c r="F9" i="21"/>
  <c r="E9" i="21"/>
  <c r="X27" i="23" s="1"/>
  <c r="N8" i="21"/>
  <c r="M8" i="21"/>
  <c r="N26" i="23" s="1"/>
  <c r="L8" i="21"/>
  <c r="K8" i="21"/>
  <c r="U26" i="23" s="1"/>
  <c r="J8" i="21"/>
  <c r="I8" i="21"/>
  <c r="F8" i="21"/>
  <c r="E8" i="21"/>
  <c r="X26" i="23" s="1"/>
  <c r="N7" i="21"/>
  <c r="M7" i="21"/>
  <c r="N25" i="23" s="1"/>
  <c r="L7" i="21"/>
  <c r="K7" i="21"/>
  <c r="U25" i="23" s="1"/>
  <c r="J7" i="21"/>
  <c r="I7" i="21"/>
  <c r="F7" i="21"/>
  <c r="E7" i="21"/>
  <c r="X25" i="23" s="1"/>
  <c r="N6" i="21"/>
  <c r="M6" i="21"/>
  <c r="N24" i="23" s="1"/>
  <c r="L6" i="21"/>
  <c r="K6" i="21"/>
  <c r="U24" i="23" s="1"/>
  <c r="J6" i="21"/>
  <c r="I6" i="21"/>
  <c r="F6" i="21"/>
  <c r="E6" i="21"/>
  <c r="X24" i="23" s="1"/>
  <c r="N5" i="21"/>
  <c r="M5" i="21"/>
  <c r="N23" i="23" s="1"/>
  <c r="L5" i="21"/>
  <c r="K5" i="21"/>
  <c r="U23" i="23" s="1"/>
  <c r="J5" i="21"/>
  <c r="I5" i="21"/>
  <c r="F5" i="21"/>
  <c r="E5" i="21"/>
  <c r="X23" i="23" s="1"/>
  <c r="N4" i="21"/>
  <c r="M4" i="21"/>
  <c r="N22" i="23" s="1"/>
  <c r="L4" i="21"/>
  <c r="K4" i="21"/>
  <c r="U22" i="23" s="1"/>
  <c r="J4" i="21"/>
  <c r="I4" i="21"/>
  <c r="F4" i="21"/>
  <c r="E4" i="21"/>
  <c r="X22" i="23" s="1"/>
  <c r="N3" i="21"/>
  <c r="M3" i="21"/>
  <c r="N21" i="23" s="1"/>
  <c r="L3" i="21"/>
  <c r="K3" i="21"/>
  <c r="U21" i="23" s="1"/>
  <c r="J3" i="21"/>
  <c r="I3" i="21"/>
  <c r="F3" i="21"/>
  <c r="E3" i="21"/>
  <c r="X21" i="23" s="1"/>
  <c r="L2" i="21"/>
  <c r="K2" i="21"/>
  <c r="U20" i="23" s="1"/>
  <c r="J2" i="21"/>
  <c r="I2" i="21"/>
  <c r="N2" i="21"/>
  <c r="Y2" i="21"/>
  <c r="G6" i="24" s="1"/>
  <c r="F2" i="21"/>
  <c r="D20" i="23" s="1"/>
  <c r="E2" i="21"/>
  <c r="X20" i="23" s="1"/>
  <c r="Y1" i="21"/>
  <c r="G4" i="24" s="1"/>
  <c r="M41" i="24" s="1"/>
  <c r="D25" i="23" l="1"/>
  <c r="J20" i="23"/>
  <c r="J21" i="23"/>
  <c r="J24" i="23"/>
  <c r="J30" i="23"/>
  <c r="D22" i="23"/>
  <c r="J23" i="23"/>
  <c r="J26" i="23"/>
  <c r="D28" i="23"/>
  <c r="J29" i="23"/>
  <c r="D31" i="23"/>
  <c r="D21" i="23"/>
  <c r="J22" i="23"/>
  <c r="D24" i="23"/>
  <c r="J25" i="23"/>
  <c r="D27" i="23"/>
  <c r="J28" i="23"/>
  <c r="D30" i="23"/>
  <c r="J31" i="23"/>
  <c r="D23" i="23"/>
  <c r="D26" i="23"/>
  <c r="J27" i="23"/>
  <c r="D29" i="23"/>
  <c r="D9" i="23"/>
  <c r="N9" i="23"/>
  <c r="G4" i="23"/>
  <c r="M39" i="23" s="1"/>
  <c r="G6" i="23"/>
  <c r="H2" i="21"/>
  <c r="H29" i="21"/>
  <c r="H28" i="21"/>
  <c r="H3" i="21"/>
  <c r="H4" i="21"/>
  <c r="H5" i="21"/>
  <c r="H6" i="21"/>
  <c r="H7" i="21"/>
  <c r="H8" i="21"/>
  <c r="H9" i="21"/>
  <c r="H10" i="21"/>
  <c r="H11" i="21"/>
  <c r="H13" i="21"/>
  <c r="G18" i="21"/>
  <c r="G7" i="21"/>
  <c r="G6" i="21"/>
  <c r="G5" i="21"/>
  <c r="G4" i="21"/>
  <c r="G3" i="21"/>
  <c r="G2" i="21"/>
  <c r="M2" i="21"/>
  <c r="N20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chubu basket</author>
  </authors>
  <commentList>
    <comment ref="A1" authorId="0" shapeId="0" xr:uid="{883A7AA2-A0D1-4A11-A4EE-38163F4EBB6C}">
      <text>
        <r>
          <rPr>
            <b/>
            <sz val="9"/>
            <color indexed="81"/>
            <rFont val="MS P ゴシック"/>
            <family val="3"/>
            <charset val="128"/>
          </rPr>
          <t>TeamJBA→ﾁｰﾑﾒﾝﾊﾞｰ→ﾒﾝﾊﾞｰ一覧
「CSV出力」でﾀﾞｳﾝﾛｰﾄﾞしたデータをすべて選択し「A1」セルに【値貼付】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chubu basket</author>
  </authors>
  <commentList>
    <comment ref="D1" authorId="0" shapeId="0" xr:uid="{00000000-0006-0000-0200-000001000000}">
      <text>
        <r>
          <rPr>
            <b/>
            <sz val="9"/>
            <color indexed="81"/>
            <rFont val="MS P ゴシック"/>
            <family val="3"/>
            <charset val="128"/>
          </rPr>
          <t>ユニフォーム番号を入力してください。
番号入力の注意
0,00,1,2,3…98,99の順で、番号の小さいものから上詰めで入力してください。</t>
        </r>
      </text>
    </comment>
    <comment ref="O1" authorId="0" shapeId="0" xr:uid="{00000000-0006-0000-0200-000002000000}">
      <text>
        <r>
          <rPr>
            <b/>
            <sz val="9"/>
            <color indexed="81"/>
            <rFont val="MS P ゴシック"/>
            <family val="3"/>
            <charset val="128"/>
          </rPr>
          <t>S列のNo（チームメンバーの通し番号）を入力してください。</t>
        </r>
      </text>
    </comment>
  </commentList>
</comments>
</file>

<file path=xl/sharedStrings.xml><?xml version="1.0" encoding="utf-8"?>
<sst xmlns="http://schemas.openxmlformats.org/spreadsheetml/2006/main" count="205" uniqueCount="119">
  <si>
    <t>※</t>
    <phoneticPr fontId="1"/>
  </si>
  <si>
    <t>青い網掛け部分</t>
    <rPh sb="0" eb="1">
      <t>アオ</t>
    </rPh>
    <rPh sb="2" eb="4">
      <t>アミカ</t>
    </rPh>
    <rPh sb="5" eb="7">
      <t>ブブン</t>
    </rPh>
    <phoneticPr fontId="1"/>
  </si>
  <si>
    <t>西暦</t>
    <rPh sb="0" eb="2">
      <t>セイレキ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</si>
  <si>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</si>
  <si>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</si>
  <si>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チーム名</t>
    <rPh sb="3" eb="4">
      <t>メイ</t>
    </rPh>
    <phoneticPr fontId="8"/>
  </si>
  <si>
    <t>上記のとおりエントリー変更いたします。</t>
    <rPh sb="0" eb="2">
      <t>ジョウキ</t>
    </rPh>
    <rPh sb="11" eb="13">
      <t>ヘンコウ</t>
    </rPh>
    <phoneticPr fontId="1"/>
  </si>
  <si>
    <t>メンバーID</t>
  </si>
  <si>
    <t>氏名</t>
  </si>
  <si>
    <t>氏名カナ</t>
  </si>
  <si>
    <t>生年月日</t>
  </si>
  <si>
    <t>年齢</t>
  </si>
  <si>
    <t>学年</t>
    <rPh sb="0" eb="2">
      <t>ガクネン</t>
    </rPh>
    <phoneticPr fontId="8"/>
  </si>
  <si>
    <t>身長</t>
  </si>
  <si>
    <t>出身中学</t>
    <rPh sb="0" eb="2">
      <t>シュッシン</t>
    </rPh>
    <rPh sb="2" eb="4">
      <t>チュウガク</t>
    </rPh>
    <phoneticPr fontId="8"/>
  </si>
  <si>
    <t>入学年月日</t>
    <rPh sb="0" eb="5">
      <t>ニュウガクネンガッピ</t>
    </rPh>
    <phoneticPr fontId="1"/>
  </si>
  <si>
    <t>No</t>
    <phoneticPr fontId="8"/>
  </si>
  <si>
    <t>チームID</t>
  </si>
  <si>
    <t>チーム名</t>
  </si>
  <si>
    <t>男子チーム／女子チーム</t>
  </si>
  <si>
    <t>構成員区分</t>
  </si>
  <si>
    <t>構成員区分詳細</t>
  </si>
  <si>
    <t>年齢（4/1現在）</t>
  </si>
  <si>
    <t>性別</t>
  </si>
  <si>
    <t>都道府県</t>
  </si>
  <si>
    <t>体重</t>
  </si>
  <si>
    <t>学年</t>
  </si>
  <si>
    <t>かな</t>
    <phoneticPr fontId="1"/>
  </si>
  <si>
    <t>参加申込書等</t>
    <rPh sb="0" eb="2">
      <t>サンカ</t>
    </rPh>
    <rPh sb="2" eb="4">
      <t>モウシコミ</t>
    </rPh>
    <rPh sb="4" eb="5">
      <t>ショ</t>
    </rPh>
    <rPh sb="5" eb="6">
      <t>トウ</t>
    </rPh>
    <phoneticPr fontId="8"/>
  </si>
  <si>
    <t>選手</t>
    <rPh sb="0" eb="2">
      <t>せんしゅ</t>
    </rPh>
    <phoneticPr fontId="1" type="Hiragana"/>
  </si>
  <si>
    <t>エントリー変更</t>
    <rPh sb="5" eb="7">
      <t>へんこう</t>
    </rPh>
    <phoneticPr fontId="1" type="Hiragana"/>
  </si>
  <si>
    <t>登録状態</t>
  </si>
  <si>
    <t>登録完了日時</t>
  </si>
  <si>
    <t>団体名</t>
  </si>
  <si>
    <t>競技区分</t>
  </si>
  <si>
    <t>カテゴリー</t>
  </si>
  <si>
    <t>チーム区分</t>
  </si>
  <si>
    <t>大学ブロック区分</t>
  </si>
  <si>
    <t>専門学校ブロック区分</t>
  </si>
  <si>
    <t>審判員資格</t>
  </si>
  <si>
    <t>審判インストラクター資格</t>
  </si>
  <si>
    <t>コーチ資格</t>
  </si>
  <si>
    <t>コーチデベロッパー資格</t>
  </si>
  <si>
    <t>ジュニアエキスパート資格</t>
  </si>
  <si>
    <t>キッズサポーター資格</t>
  </si>
  <si>
    <t>キッズサポートリーダー資格</t>
  </si>
  <si>
    <t>キッズサポートマスター資格</t>
  </si>
  <si>
    <t>TO資格</t>
  </si>
  <si>
    <t>TOインストラクター資格</t>
  </si>
  <si>
    <t>在学校名</t>
  </si>
  <si>
    <t>在学校所在地</t>
  </si>
  <si>
    <t>ユニフォーム番号</t>
  </si>
  <si>
    <t>ポジション</t>
  </si>
  <si>
    <t>選手区分（B1・B2）</t>
  </si>
  <si>
    <t>選手区分（B3）</t>
  </si>
  <si>
    <t>国籍</t>
  </si>
  <si>
    <t>国籍（Wリーグ区分）</t>
  </si>
  <si>
    <t>氏名アルファベット</t>
  </si>
  <si>
    <t>スタッフ</t>
    <phoneticPr fontId="1"/>
  </si>
  <si>
    <t>HC</t>
    <phoneticPr fontId="1" type="Hiragana"/>
  </si>
  <si>
    <t>AC</t>
    <phoneticPr fontId="1" type="Hiragana"/>
  </si>
  <si>
    <t>←</t>
    <phoneticPr fontId="1" type="Hiragana"/>
  </si>
  <si>
    <t>スコアシートに反映</t>
    <rPh sb="7" eb="9">
      <t>はんえい</t>
    </rPh>
    <phoneticPr fontId="1" type="Hiragana"/>
  </si>
  <si>
    <t>（一社）岡山県バスケットボール協会　御中</t>
    <rPh sb="18" eb="20">
      <t>オンチュウ</t>
    </rPh>
    <phoneticPr fontId="1"/>
  </si>
  <si>
    <t>以上の通り、申し込みをいたします。</t>
    <rPh sb="0" eb="2">
      <t>イジョウ</t>
    </rPh>
    <rPh sb="3" eb="4">
      <t>トオ</t>
    </rPh>
    <rPh sb="6" eb="7">
      <t>モウ</t>
    </rPh>
    <rPh sb="8" eb="9">
      <t>コ</t>
    </rPh>
    <phoneticPr fontId="1"/>
  </si>
  <si>
    <t>チーム責任者</t>
    <rPh sb="3" eb="6">
      <t>セキニンシャ</t>
    </rPh>
    <phoneticPr fontId="1"/>
  </si>
  <si>
    <t>備考</t>
    <rPh sb="0" eb="2">
      <t>ビコウ</t>
    </rPh>
    <phoneticPr fontId="1"/>
  </si>
  <si>
    <t>を入力してください。</t>
    <rPh sb="1" eb="3">
      <t>ニュウリョク</t>
    </rPh>
    <phoneticPr fontId="1"/>
  </si>
  <si>
    <t>JBA公認D級</t>
    <phoneticPr fontId="1"/>
  </si>
  <si>
    <t>JBA公認E級</t>
    <phoneticPr fontId="1"/>
  </si>
  <si>
    <t>JBA公認C級</t>
    <phoneticPr fontId="1"/>
  </si>
  <si>
    <t>JBA公認B級</t>
    <phoneticPr fontId="1"/>
  </si>
  <si>
    <t>JBA公認A級</t>
    <phoneticPr fontId="1"/>
  </si>
  <si>
    <t>スタッフについては、メンバーIDがない場合もあると思います。</t>
    <rPh sb="19" eb="21">
      <t>バアイ</t>
    </rPh>
    <rPh sb="25" eb="26">
      <t>オモ</t>
    </rPh>
    <phoneticPr fontId="1"/>
  </si>
  <si>
    <t>マネージャーは「MG」，トレーナーは「TR」</t>
    <phoneticPr fontId="1"/>
  </si>
  <si>
    <t>その他は適宜入力してください。</t>
    <rPh sb="2" eb="3">
      <t>タ</t>
    </rPh>
    <rPh sb="4" eb="6">
      <t>テキギ</t>
    </rPh>
    <rPh sb="6" eb="8">
      <t>ニュウリョク</t>
    </rPh>
    <phoneticPr fontId="1"/>
  </si>
  <si>
    <t>キャプテンは備考欄に「CAP」と入力してください。</t>
    <rPh sb="6" eb="9">
      <t>ビコウラン</t>
    </rPh>
    <rPh sb="16" eb="18">
      <t>ニュウリョク</t>
    </rPh>
    <phoneticPr fontId="1"/>
  </si>
  <si>
    <t>氏名</t>
    <rPh sb="0" eb="2">
      <t>シメイ</t>
    </rPh>
    <phoneticPr fontId="1"/>
  </si>
  <si>
    <t>背番号</t>
    <rPh sb="0" eb="1">
      <t>セ</t>
    </rPh>
    <rPh sb="1" eb="3">
      <t>バンゴウ</t>
    </rPh>
    <phoneticPr fontId="8"/>
  </si>
  <si>
    <t>数式を消して直接入力してもらっても構いません。</t>
    <rPh sb="0" eb="2">
      <t>スウシキ</t>
    </rPh>
    <rPh sb="3" eb="4">
      <t>ケ</t>
    </rPh>
    <rPh sb="6" eb="8">
      <t>チョクセツ</t>
    </rPh>
    <rPh sb="8" eb="10">
      <t>ニュウリョク</t>
    </rPh>
    <rPh sb="17" eb="18">
      <t>カマ</t>
    </rPh>
    <phoneticPr fontId="1"/>
  </si>
  <si>
    <t>出身校</t>
    <rPh sb="0" eb="2">
      <t>シュッシン</t>
    </rPh>
    <rPh sb="2" eb="3">
      <t>コウ</t>
    </rPh>
    <phoneticPr fontId="8"/>
  </si>
  <si>
    <t>CAP</t>
    <phoneticPr fontId="1" type="Hiragana"/>
  </si>
  <si>
    <t>参 加 申 込 書</t>
    <phoneticPr fontId="8"/>
  </si>
  <si>
    <t>チームＩＤ</t>
    <phoneticPr fontId="8"/>
  </si>
  <si>
    <t>役職</t>
    <rPh sb="0" eb="2">
      <t>ヤクショク</t>
    </rPh>
    <phoneticPr fontId="8"/>
  </si>
  <si>
    <t>氏　　名</t>
    <rPh sb="0" eb="4">
      <t>シメイ</t>
    </rPh>
    <phoneticPr fontId="8"/>
  </si>
  <si>
    <t>ｺｰﾁﾗｲｾﾝｽ</t>
    <phoneticPr fontId="8"/>
  </si>
  <si>
    <t>メンバーＩＤ</t>
    <phoneticPr fontId="8"/>
  </si>
  <si>
    <t>競技者名</t>
    <rPh sb="0" eb="3">
      <t>キョウギシャ</t>
    </rPh>
    <rPh sb="3" eb="4">
      <t>シメイ</t>
    </rPh>
    <phoneticPr fontId="8"/>
  </si>
  <si>
    <t>出身校</t>
    <rPh sb="0" eb="3">
      <t>シュッシンコウ</t>
    </rPh>
    <phoneticPr fontId="8"/>
  </si>
  <si>
    <t>区分</t>
    <rPh sb="0" eb="2">
      <t>クブン</t>
    </rPh>
    <phoneticPr fontId="1"/>
  </si>
  <si>
    <t>男女</t>
    <rPh sb="0" eb="2">
      <t>ダンジョ</t>
    </rPh>
    <phoneticPr fontId="8"/>
  </si>
  <si>
    <t>社会人</t>
    <rPh sb="0" eb="3">
      <t>シャカイジン</t>
    </rPh>
    <phoneticPr fontId="1"/>
  </si>
  <si>
    <t>一般(大学)</t>
    <rPh sb="0" eb="2">
      <t>イッパン</t>
    </rPh>
    <rPh sb="3" eb="5">
      <t>ダイガク</t>
    </rPh>
    <phoneticPr fontId="1"/>
  </si>
  <si>
    <t>U18(高校)</t>
    <rPh sb="4" eb="6">
      <t>コウコウ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</si>
  <si>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</si>
  <si>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</si>
  <si>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MG</t>
    <phoneticPr fontId="1" type="Hiragana"/>
  </si>
  <si>
    <t>TR</t>
    <phoneticPr fontId="1" type="Hiragana"/>
  </si>
  <si>
    <t>マネージャー</t>
    <phoneticPr fontId="1" type="Hiragana"/>
  </si>
  <si>
    <t>アシスタントコーチ</t>
    <phoneticPr fontId="1" type="Hiragana"/>
  </si>
  <si>
    <t>トレーナー</t>
    <phoneticPr fontId="1" type="Hiragana"/>
  </si>
  <si>
    <t>その他</t>
    <rPh sb="2" eb="3">
      <t>た</t>
    </rPh>
    <phoneticPr fontId="1" type="Hiragana"/>
  </si>
  <si>
    <r>
      <t xml:space="preserve">チーム名
</t>
    </r>
    <r>
      <rPr>
        <sz val="8"/>
        <rFont val="游ゴシック"/>
        <family val="3"/>
        <charset val="128"/>
        <scheme val="minor"/>
      </rPr>
      <t>（正式名称）</t>
    </r>
    <rPh sb="3" eb="4">
      <t>メイ</t>
    </rPh>
    <rPh sb="6" eb="8">
      <t>セイシキ</t>
    </rPh>
    <rPh sb="8" eb="10">
      <t>メイショウ</t>
    </rPh>
    <phoneticPr fontId="8"/>
  </si>
  <si>
    <t>携帯番号</t>
    <rPh sb="0" eb="2">
      <t>ケイタイ</t>
    </rPh>
    <rPh sb="2" eb="4">
      <t>バンゴウ</t>
    </rPh>
    <phoneticPr fontId="1"/>
  </si>
  <si>
    <t>メールアドレス</t>
    <phoneticPr fontId="1"/>
  </si>
  <si>
    <t>身長(㎝)</t>
    <rPh sb="0" eb="2">
      <t>シンチョウ</t>
    </rPh>
    <phoneticPr fontId="8"/>
  </si>
  <si>
    <t>「チームメンバー一覧」からデータが飛ぶようになっていますが</t>
    <rPh sb="8" eb="10">
      <t>イチラン</t>
    </rPh>
    <rPh sb="17" eb="18">
      <t>ト</t>
    </rPh>
    <phoneticPr fontId="1"/>
  </si>
  <si>
    <t>アシスタントコーチは「AC」</t>
    <phoneticPr fontId="1"/>
  </si>
  <si>
    <t>背番号</t>
    <rPh sb="0" eb="3">
      <t>セバンゴウ</t>
    </rPh>
    <phoneticPr fontId="8"/>
  </si>
  <si>
    <t>変　更　前</t>
    <rPh sb="0" eb="1">
      <t>ヘン</t>
    </rPh>
    <rPh sb="2" eb="3">
      <t>サラ</t>
    </rPh>
    <rPh sb="4" eb="5">
      <t>マエ</t>
    </rPh>
    <phoneticPr fontId="8"/>
  </si>
  <si>
    <t>変　更　後</t>
    <rPh sb="0" eb="1">
      <t>ヘン</t>
    </rPh>
    <rPh sb="2" eb="3">
      <t>サラ</t>
    </rPh>
    <rPh sb="4" eb="5">
      <t>ゴ</t>
    </rPh>
    <phoneticPr fontId="8"/>
  </si>
  <si>
    <t>エントリー変更届</t>
    <rPh sb="5" eb="7">
      <t>ヘンコウ</t>
    </rPh>
    <rPh sb="7" eb="8">
      <t>トドケ</t>
    </rPh>
    <phoneticPr fontId="8"/>
  </si>
  <si>
    <r>
      <t xml:space="preserve">チーム名
</t>
    </r>
    <r>
      <rPr>
        <sz val="11"/>
        <rFont val="游ゴシック"/>
        <family val="3"/>
        <charset val="128"/>
        <scheme val="minor"/>
      </rPr>
      <t>（正式名称）</t>
    </r>
    <rPh sb="3" eb="4">
      <t>メイ</t>
    </rPh>
    <rPh sb="6" eb="8">
      <t>セイシキ</t>
    </rPh>
    <rPh sb="8" eb="10">
      <t>メイショウ</t>
    </rPh>
    <phoneticPr fontId="8"/>
  </si>
  <si>
    <t>チームメンバー一覧からデータが飛ぶようになっていますが</t>
    <rPh sb="7" eb="9">
      <t>イチラン</t>
    </rPh>
    <rPh sb="15" eb="16">
      <t>ト</t>
    </rPh>
    <phoneticPr fontId="1"/>
  </si>
  <si>
    <t>スタッフの変更については</t>
    <rPh sb="5" eb="7">
      <t>ヘンコウ</t>
    </rPh>
    <phoneticPr fontId="1"/>
  </si>
  <si>
    <t>直接入力でお願いします。</t>
    <rPh sb="0" eb="2">
      <t>チョクセツ</t>
    </rPh>
    <rPh sb="2" eb="4">
      <t>ニュウリョク</t>
    </rPh>
    <rPh sb="6" eb="7">
      <t>ネガ</t>
    </rPh>
    <phoneticPr fontId="1"/>
  </si>
  <si>
    <t>第72回岡山県総合バスケットボール選手権大会
兼 第102回天皇杯・第93回皇后杯 全日本ﾊﾞｽｹｯﾄﾎﾞｰﾙ選手権大会 ﾌｧｰｽﾄﾗｳﾝﾄﾞ</t>
    <phoneticPr fontId="1"/>
  </si>
  <si>
    <t>令和8年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</si>
</sst>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u/>
      <sz val="16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3">
      <alignment vertical="center"/>
    </xf>
    <xf numFmtId="0" fontId="2" fillId="0" borderId="0" xfId="3" applyAlignment="1">
      <alignment horizontal="center" vertical="center" shrinkToFit="1"/>
    </xf>
    <xf numFmtId="0" fontId="2" fillId="0" borderId="0" xfId="3" applyAlignment="1">
      <alignment vertical="center" shrinkToFit="1"/>
    </xf>
    <xf numFmtId="0" fontId="2" fillId="0" borderId="1" xfId="3" applyBorder="1">
      <alignment vertical="center"/>
    </xf>
    <xf numFmtId="14" fontId="2" fillId="0" borderId="1" xfId="3" applyNumberFormat="1" applyBorder="1">
      <alignment vertical="center"/>
    </xf>
    <xf numFmtId="0" fontId="2" fillId="0" borderId="1" xfId="3" applyBorder="1" applyAlignment="1">
      <alignment horizontal="center" vertical="center"/>
    </xf>
    <xf numFmtId="0" fontId="2" fillId="0" borderId="1" xfId="3" applyBorder="1" applyAlignment="1">
      <alignment vertical="center" shrinkToFit="1"/>
    </xf>
    <xf numFmtId="0" fontId="2" fillId="2" borderId="1" xfId="3" applyFill="1" applyBorder="1" applyAlignment="1">
      <alignment horizontal="center" vertical="center" shrinkToFit="1"/>
    </xf>
    <xf numFmtId="14" fontId="2" fillId="0" borderId="1" xfId="3" applyNumberFormat="1" applyBorder="1" applyAlignment="1">
      <alignment vertical="center" shrinkToFit="1"/>
    </xf>
    <xf numFmtId="0" fontId="2" fillId="0" borderId="0" xfId="3" applyAlignment="1">
      <alignment horizontal="center" vertical="center"/>
    </xf>
    <xf numFmtId="0" fontId="2" fillId="4" borderId="1" xfId="3" applyFill="1" applyBorder="1">
      <alignment vertical="center"/>
    </xf>
    <xf numFmtId="14" fontId="2" fillId="4" borderId="1" xfId="3" applyNumberFormat="1" applyFill="1" applyBorder="1">
      <alignment vertical="center"/>
    </xf>
    <xf numFmtId="0" fontId="2" fillId="4" borderId="1" xfId="3" applyFill="1" applyBorder="1" applyAlignment="1">
      <alignment horizontal="center" vertical="center"/>
    </xf>
    <xf numFmtId="0" fontId="2" fillId="0" borderId="1" xfId="3" applyBorder="1" applyProtection="1">
      <alignment vertical="center"/>
      <protection locked="0"/>
    </xf>
    <xf numFmtId="0" fontId="2" fillId="0" borderId="1" xfId="3" applyBorder="1" applyAlignment="1" applyProtection="1">
      <alignment vertical="center" shrinkToFit="1"/>
      <protection locked="0"/>
    </xf>
    <xf numFmtId="14" fontId="2" fillId="0" borderId="1" xfId="3" applyNumberFormat="1" applyBorder="1" applyAlignment="1" applyProtection="1">
      <alignment vertical="center" shrinkToFit="1"/>
      <protection locked="0"/>
    </xf>
    <xf numFmtId="0" fontId="7" fillId="3" borderId="1" xfId="3" applyFont="1" applyFill="1" applyBorder="1" applyAlignment="1">
      <alignment horizontal="center" vertical="center" shrinkToFit="1"/>
    </xf>
    <xf numFmtId="0" fontId="4" fillId="0" borderId="0" xfId="3" applyFont="1" applyAlignment="1">
      <alignment horizontal="center" vertical="center" wrapText="1"/>
    </xf>
    <xf numFmtId="0" fontId="2" fillId="0" borderId="12" xfId="3" applyBorder="1">
      <alignment vertical="center"/>
    </xf>
    <xf numFmtId="14" fontId="2" fillId="0" borderId="12" xfId="3" applyNumberFormat="1" applyBorder="1">
      <alignment vertical="center"/>
    </xf>
    <xf numFmtId="0" fontId="2" fillId="0" borderId="12" xfId="3" applyBorder="1" applyAlignment="1">
      <alignment horizontal="center" vertical="center"/>
    </xf>
    <xf numFmtId="0" fontId="7" fillId="3" borderId="13" xfId="3" applyFont="1" applyFill="1" applyBorder="1" applyAlignment="1">
      <alignment horizontal="center" vertical="center" shrinkToFit="1"/>
    </xf>
    <xf numFmtId="0" fontId="2" fillId="0" borderId="17" xfId="3" applyBorder="1">
      <alignment vertical="center"/>
    </xf>
    <xf numFmtId="0" fontId="2" fillId="0" borderId="14" xfId="3" applyBorder="1" applyAlignment="1">
      <alignment horizontal="center" vertical="center" shrinkToFit="1"/>
    </xf>
    <xf numFmtId="0" fontId="2" fillId="2" borderId="12" xfId="3" applyFill="1" applyBorder="1" applyAlignment="1">
      <alignment horizontal="center" vertical="center" shrinkToFit="1"/>
    </xf>
    <xf numFmtId="0" fontId="2" fillId="0" borderId="12" xfId="3" applyBorder="1" applyAlignment="1">
      <alignment horizontal="center" vertical="center" shrinkToFit="1"/>
    </xf>
    <xf numFmtId="0" fontId="2" fillId="2" borderId="22" xfId="3" applyFill="1" applyBorder="1" applyAlignment="1">
      <alignment horizontal="center" vertical="center" shrinkToFit="1"/>
    </xf>
    <xf numFmtId="0" fontId="2" fillId="0" borderId="23" xfId="3" applyBorder="1" applyAlignment="1" applyProtection="1">
      <alignment horizontal="center" vertical="center"/>
      <protection locked="0"/>
    </xf>
    <xf numFmtId="0" fontId="2" fillId="0" borderId="22" xfId="3" applyBorder="1" applyAlignment="1" applyProtection="1">
      <alignment horizontal="center" vertical="center"/>
      <protection locked="0"/>
    </xf>
    <xf numFmtId="0" fontId="2" fillId="4" borderId="23" xfId="3" applyFill="1" applyBorder="1" applyAlignment="1" applyProtection="1">
      <alignment horizontal="center" vertical="center"/>
      <protection locked="0"/>
    </xf>
    <xf numFmtId="0" fontId="2" fillId="4" borderId="13" xfId="3" applyFill="1" applyBorder="1">
      <alignment vertical="center"/>
    </xf>
    <xf numFmtId="14" fontId="2" fillId="4" borderId="13" xfId="3" applyNumberFormat="1" applyFill="1" applyBorder="1">
      <alignment vertical="center"/>
    </xf>
    <xf numFmtId="0" fontId="2" fillId="4" borderId="13" xfId="3" applyFill="1" applyBorder="1" applyAlignment="1">
      <alignment horizontal="center" vertical="center"/>
    </xf>
    <xf numFmtId="0" fontId="2" fillId="4" borderId="25" xfId="3" applyFill="1" applyBorder="1" applyAlignment="1" applyProtection="1">
      <alignment horizontal="center" vertical="center"/>
      <protection locked="0"/>
    </xf>
    <xf numFmtId="0" fontId="2" fillId="4" borderId="24" xfId="3" applyFill="1" applyBorder="1" applyAlignment="1" applyProtection="1">
      <alignment horizontal="center" vertical="center"/>
      <protection locked="0"/>
    </xf>
    <xf numFmtId="49" fontId="2" fillId="0" borderId="1" xfId="3" applyNumberFormat="1" applyBorder="1" applyAlignment="1" applyProtection="1">
      <alignment horizontal="center" vertical="center"/>
      <protection locked="0"/>
    </xf>
    <xf numFmtId="0" fontId="2" fillId="4" borderId="21" xfId="3" applyFill="1" applyBorder="1" applyAlignment="1" applyProtection="1">
      <alignment horizontal="center" vertical="center"/>
      <protection locked="0"/>
    </xf>
    <xf numFmtId="0" fontId="2" fillId="0" borderId="18" xfId="3" applyBorder="1">
      <alignment vertical="center"/>
    </xf>
    <xf numFmtId="14" fontId="2" fillId="0" borderId="18" xfId="3" applyNumberFormat="1" applyBorder="1">
      <alignment vertical="center"/>
    </xf>
    <xf numFmtId="0" fontId="2" fillId="0" borderId="18" xfId="3" applyBorder="1" applyAlignment="1">
      <alignment horizontal="center" vertical="center"/>
    </xf>
    <xf numFmtId="0" fontId="2" fillId="0" borderId="29" xfId="3" applyBorder="1" applyAlignment="1" applyProtection="1">
      <alignment horizontal="center" vertical="center"/>
      <protection locked="0"/>
    </xf>
    <xf numFmtId="0" fontId="2" fillId="0" borderId="13" xfId="3" applyBorder="1" applyProtection="1">
      <alignment vertical="center"/>
      <protection locked="0"/>
    </xf>
    <xf numFmtId="0" fontId="2" fillId="0" borderId="13" xfId="3" applyBorder="1">
      <alignment vertical="center"/>
    </xf>
    <xf numFmtId="14" fontId="2" fillId="0" borderId="13" xfId="3" applyNumberFormat="1" applyBorder="1">
      <alignment vertical="center"/>
    </xf>
    <xf numFmtId="0" fontId="2" fillId="0" borderId="13" xfId="3" applyBorder="1" applyAlignment="1">
      <alignment horizontal="center" vertical="center"/>
    </xf>
    <xf numFmtId="0" fontId="2" fillId="0" borderId="25" xfId="3" applyBorder="1" applyAlignment="1" applyProtection="1">
      <alignment horizontal="center" vertical="center"/>
      <protection locked="0"/>
    </xf>
    <xf numFmtId="0" fontId="2" fillId="0" borderId="30" xfId="3" applyBorder="1">
      <alignment vertical="center"/>
    </xf>
    <xf numFmtId="0" fontId="2" fillId="0" borderId="32" xfId="3" applyBorder="1">
      <alignment vertical="center"/>
    </xf>
    <xf numFmtId="14" fontId="2" fillId="0" borderId="32" xfId="3" applyNumberFormat="1" applyBorder="1">
      <alignment vertical="center"/>
    </xf>
    <xf numFmtId="0" fontId="2" fillId="0" borderId="32" xfId="3" applyBorder="1" applyAlignment="1">
      <alignment horizontal="center" vertical="center"/>
    </xf>
    <xf numFmtId="0" fontId="2" fillId="0" borderId="33" xfId="3" applyBorder="1" applyAlignment="1" applyProtection="1">
      <alignment horizontal="center" vertical="center"/>
      <protection locked="0"/>
    </xf>
    <xf numFmtId="0" fontId="10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2" fillId="0" borderId="0" xfId="0" applyFont="1" applyAlignment="1">
      <alignment wrapText="1"/>
    </xf>
    <xf numFmtId="0" fontId="15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17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2" fillId="0" borderId="1" xfId="3" applyBorder="1" applyAlignment="1" applyProtection="1">
      <alignment horizontal="center" vertical="center"/>
      <protection locked="0"/>
    </xf>
    <xf numFmtId="0" fontId="2" fillId="0" borderId="13" xfId="3" applyBorder="1" applyAlignment="1" applyProtection="1">
      <alignment horizontal="center" vertical="center"/>
      <protection locked="0"/>
    </xf>
    <xf numFmtId="0" fontId="2" fillId="0" borderId="18" xfId="3" applyBorder="1" applyAlignment="1" applyProtection="1">
      <alignment horizontal="center" vertical="center"/>
      <protection locked="0"/>
    </xf>
    <xf numFmtId="0" fontId="2" fillId="0" borderId="32" xfId="3" applyBorder="1" applyProtection="1">
      <alignment vertical="center"/>
      <protection locked="0"/>
    </xf>
    <xf numFmtId="0" fontId="2" fillId="0" borderId="0" xfId="3" applyAlignment="1">
      <alignment horizontal="center" vertical="center"/>
    </xf>
    <xf numFmtId="0" fontId="7" fillId="3" borderId="26" xfId="3" applyFont="1" applyFill="1" applyBorder="1" applyAlignment="1">
      <alignment horizontal="center" vertical="center" textRotation="255"/>
    </xf>
    <xf numFmtId="0" fontId="7" fillId="3" borderId="27" xfId="3" applyFont="1" applyFill="1" applyBorder="1" applyAlignment="1">
      <alignment horizontal="center" vertical="center" textRotation="255"/>
    </xf>
    <xf numFmtId="0" fontId="7" fillId="3" borderId="28" xfId="3" applyFont="1" applyFill="1" applyBorder="1" applyAlignment="1">
      <alignment horizontal="center" vertical="center" textRotation="255"/>
    </xf>
    <xf numFmtId="0" fontId="7" fillId="3" borderId="14" xfId="3" applyFont="1" applyFill="1" applyBorder="1" applyAlignment="1">
      <alignment horizontal="center" vertical="center" textRotation="255"/>
    </xf>
    <xf numFmtId="0" fontId="7" fillId="3" borderId="0" xfId="3" applyFont="1" applyFill="1" applyAlignment="1">
      <alignment horizontal="center" vertical="center" textRotation="255"/>
    </xf>
    <xf numFmtId="0" fontId="7" fillId="3" borderId="30" xfId="3" applyFont="1" applyFill="1" applyBorder="1" applyAlignment="1">
      <alignment horizontal="center" vertical="center" textRotation="255"/>
    </xf>
    <xf numFmtId="0" fontId="7" fillId="3" borderId="26" xfId="3" applyFont="1" applyFill="1" applyBorder="1" applyAlignment="1">
      <alignment horizontal="center" vertical="center" textRotation="255" shrinkToFit="1"/>
    </xf>
    <xf numFmtId="0" fontId="7" fillId="3" borderId="27" xfId="3" applyFont="1" applyFill="1" applyBorder="1" applyAlignment="1">
      <alignment horizontal="center" vertical="center" textRotation="255" shrinkToFit="1"/>
    </xf>
    <xf numFmtId="0" fontId="7" fillId="3" borderId="31" xfId="3" applyFont="1" applyFill="1" applyBorder="1" applyAlignment="1">
      <alignment horizontal="center" vertical="center" textRotation="255" shrinkToFit="1"/>
    </xf>
    <xf numFmtId="0" fontId="7" fillId="3" borderId="20" xfId="3" applyFont="1" applyFill="1" applyBorder="1" applyAlignment="1">
      <alignment horizontal="center" vertical="center" textRotation="255"/>
    </xf>
    <xf numFmtId="0" fontId="7" fillId="3" borderId="18" xfId="3" applyFont="1" applyFill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19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6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shrinkToFi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shrinkToFit="1"/>
    </xf>
    <xf numFmtId="176" fontId="2" fillId="0" borderId="0" xfId="0" applyNumberFormat="1" applyFont="1" applyAlignment="1" applyProtection="1">
      <alignment horizontal="center" vertical="center"/>
      <protection locked="0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left"/>
    </xf>
    <xf numFmtId="0" fontId="14" fillId="0" borderId="51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5" borderId="10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 shrinkToFit="1"/>
      <protection locked="0"/>
    </xf>
    <xf numFmtId="0" fontId="2" fillId="5" borderId="19" xfId="0" applyFont="1" applyFill="1" applyBorder="1" applyAlignment="1" applyProtection="1">
      <alignment horizontal="center" vertical="center" shrinkToFit="1"/>
      <protection locked="0"/>
    </xf>
    <xf numFmtId="0" fontId="2" fillId="5" borderId="34" xfId="0" applyFont="1" applyFill="1" applyBorder="1" applyAlignment="1" applyProtection="1">
      <alignment horizontal="center" vertical="center" shrinkToFit="1"/>
      <protection locked="0"/>
    </xf>
    <xf numFmtId="0" fontId="2" fillId="5" borderId="1" xfId="0" applyFont="1" applyFill="1" applyBorder="1" applyAlignment="1" applyProtection="1">
      <alignment horizontal="center" vertical="center" shrinkToFit="1"/>
      <protection locked="0"/>
    </xf>
    <xf numFmtId="0" fontId="2" fillId="5" borderId="9" xfId="0" applyFont="1" applyFill="1" applyBorder="1" applyAlignment="1" applyProtection="1">
      <alignment horizontal="center" vertical="center" shrinkToFit="1"/>
      <protection locked="0"/>
    </xf>
    <xf numFmtId="0" fontId="2" fillId="5" borderId="37" xfId="0" applyFont="1" applyFill="1" applyBorder="1" applyAlignment="1" applyProtection="1">
      <alignment horizontal="center" vertical="center" shrinkToFit="1"/>
      <protection locked="0"/>
    </xf>
    <xf numFmtId="0" fontId="2" fillId="5" borderId="39" xfId="0" applyFont="1" applyFill="1" applyBorder="1" applyAlignment="1" applyProtection="1">
      <alignment horizontal="center" vertical="center" shrinkToFit="1"/>
      <protection locked="0"/>
    </xf>
    <xf numFmtId="0" fontId="2" fillId="5" borderId="52" xfId="0" applyFont="1" applyFill="1" applyBorder="1" applyAlignment="1" applyProtection="1">
      <alignment horizontal="center" vertical="center" shrinkToFit="1"/>
      <protection locked="0"/>
    </xf>
    <xf numFmtId="0" fontId="2" fillId="5" borderId="51" xfId="0" applyFont="1" applyFill="1" applyBorder="1" applyAlignment="1" applyProtection="1">
      <alignment horizontal="center" vertical="center" shrinkToFit="1"/>
      <protection locked="0"/>
    </xf>
    <xf numFmtId="0" fontId="2" fillId="5" borderId="40" xfId="0" applyFont="1" applyFill="1" applyBorder="1" applyAlignment="1" applyProtection="1">
      <alignment horizontal="center" vertical="center" shrinkToFit="1"/>
      <protection locked="0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4" xfId="3" xr:uid="{00000000-0005-0000-0000-000003000000}"/>
  </cellStyles>
  <dxfs count="35">
    <dxf>
      <fill>
        <patternFill>
          <bgColor theme="4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4" tint="0.59996337778862885"/>
        </patternFill>
      </fill>
    </dxf>
    <dxf>
      <fill>
        <patternFill patternType="none">
          <bgColor auto="1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numFmt numFmtId="19" formatCode="yyyy/m/d"/>
    </dxf>
    <dxf>
      <numFmt numFmtId="19" formatCode="yyyy/m/d"/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57150</xdr:colOff>
      <xdr:row>1</xdr:row>
      <xdr:rowOff>69850</xdr:rowOff>
    </xdr:from>
    <xdr:to>
      <xdr:col>17</xdr:col>
      <xdr:colOff>42333</xdr:colOff>
      <xdr:row>1</xdr:row>
      <xdr:rowOff>171450</xdr:rowOff>
    </xdr:to>
    <xdr:sp macro="" textlink="">
      <xdr:nvSpPr>
        <xdr:cNvPr id="21505" name="Check Box 1" hidden="1">
          <a:extLst>
            <a:ext uri="{63B3BB69-23CF-44E3-9099-C40C66FF867C}">
              <a14:compatExt xmlns:a14="http://schemas.microsoft.com/office/drawing/2010/main" spid="_x0000_s21505"/>
            </a:ext>
            <a:ext uri="{FF2B5EF4-FFF2-40B4-BE49-F238E27FC236}">
              <a16:creationId xmlns:a16="http://schemas.microsoft.com/office/drawing/2014/main" id="{00000000-0008-0000-0200-000001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2</xdr:row>
      <xdr:rowOff>0</xdr:rowOff>
    </xdr:from>
    <xdr:to>
      <xdr:col>17</xdr:col>
      <xdr:colOff>16933</xdr:colOff>
      <xdr:row>3</xdr:row>
      <xdr:rowOff>0</xdr:rowOff>
    </xdr:to>
    <xdr:sp macro="" textlink="">
      <xdr:nvSpPr>
        <xdr:cNvPr id="21506" name="Check Box 2" hidden="1">
          <a:extLst>
            <a:ext uri="{63B3BB69-23CF-44E3-9099-C40C66FF867C}">
              <a14:compatExt xmlns:a14="http://schemas.microsoft.com/office/drawing/2010/main" spid="_x0000_s21506"/>
            </a:ext>
            <a:ext uri="{FF2B5EF4-FFF2-40B4-BE49-F238E27FC236}">
              <a16:creationId xmlns:a16="http://schemas.microsoft.com/office/drawing/2014/main" id="{00000000-0008-0000-0200-000002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3</xdr:row>
      <xdr:rowOff>0</xdr:rowOff>
    </xdr:from>
    <xdr:to>
      <xdr:col>17</xdr:col>
      <xdr:colOff>16933</xdr:colOff>
      <xdr:row>4</xdr:row>
      <xdr:rowOff>0</xdr:rowOff>
    </xdr:to>
    <xdr:sp macro="" textlink="">
      <xdr:nvSpPr>
        <xdr:cNvPr id="21507" name="Check Box 3" hidden="1">
          <a:extLst>
            <a:ext uri="{63B3BB69-23CF-44E3-9099-C40C66FF867C}">
              <a14:compatExt xmlns:a14="http://schemas.microsoft.com/office/drawing/2010/main" spid="_x0000_s21507"/>
            </a:ext>
            <a:ext uri="{FF2B5EF4-FFF2-40B4-BE49-F238E27FC236}">
              <a16:creationId xmlns:a16="http://schemas.microsoft.com/office/drawing/2014/main" id="{00000000-0008-0000-0200-000003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4</xdr:row>
      <xdr:rowOff>0</xdr:rowOff>
    </xdr:from>
    <xdr:to>
      <xdr:col>17</xdr:col>
      <xdr:colOff>16933</xdr:colOff>
      <xdr:row>5</xdr:row>
      <xdr:rowOff>0</xdr:rowOff>
    </xdr:to>
    <xdr:sp macro="" textlink="">
      <xdr:nvSpPr>
        <xdr:cNvPr id="21508" name="Check Box 4" hidden="1">
          <a:extLst>
            <a:ext uri="{63B3BB69-23CF-44E3-9099-C40C66FF867C}">
              <a14:compatExt xmlns:a14="http://schemas.microsoft.com/office/drawing/2010/main" spid="_x0000_s21508"/>
            </a:ext>
            <a:ext uri="{FF2B5EF4-FFF2-40B4-BE49-F238E27FC236}">
              <a16:creationId xmlns:a16="http://schemas.microsoft.com/office/drawing/2014/main" id="{00000000-0008-0000-0200-000004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5</xdr:row>
      <xdr:rowOff>0</xdr:rowOff>
    </xdr:from>
    <xdr:to>
      <xdr:col>17</xdr:col>
      <xdr:colOff>16933</xdr:colOff>
      <xdr:row>6</xdr:row>
      <xdr:rowOff>0</xdr:rowOff>
    </xdr:to>
    <xdr:sp macro="" textlink="">
      <xdr:nvSpPr>
        <xdr:cNvPr id="21509" name="Check Box 5" hidden="1">
          <a:extLst>
            <a:ext uri="{63B3BB69-23CF-44E3-9099-C40C66FF867C}">
              <a14:compatExt xmlns:a14="http://schemas.microsoft.com/office/drawing/2010/main" spid="_x0000_s21509"/>
            </a:ext>
            <a:ext uri="{FF2B5EF4-FFF2-40B4-BE49-F238E27FC236}">
              <a16:creationId xmlns:a16="http://schemas.microsoft.com/office/drawing/2014/main" id="{00000000-0008-0000-0200-000005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6</xdr:row>
      <xdr:rowOff>0</xdr:rowOff>
    </xdr:from>
    <xdr:to>
      <xdr:col>17</xdr:col>
      <xdr:colOff>16933</xdr:colOff>
      <xdr:row>7</xdr:row>
      <xdr:rowOff>0</xdr:rowOff>
    </xdr:to>
    <xdr:sp macro="" textlink="">
      <xdr:nvSpPr>
        <xdr:cNvPr id="21510" name="Check Box 6" hidden="1">
          <a:extLst>
            <a:ext uri="{63B3BB69-23CF-44E3-9099-C40C66FF867C}">
              <a14:compatExt xmlns:a14="http://schemas.microsoft.com/office/drawing/2010/main" spid="_x0000_s21510"/>
            </a:ext>
            <a:ext uri="{FF2B5EF4-FFF2-40B4-BE49-F238E27FC236}">
              <a16:creationId xmlns:a16="http://schemas.microsoft.com/office/drawing/2014/main" id="{00000000-0008-0000-0200-000006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7</xdr:row>
      <xdr:rowOff>0</xdr:rowOff>
    </xdr:from>
    <xdr:to>
      <xdr:col>17</xdr:col>
      <xdr:colOff>16933</xdr:colOff>
      <xdr:row>8</xdr:row>
      <xdr:rowOff>0</xdr:rowOff>
    </xdr:to>
    <xdr:sp macro="" textlink="">
      <xdr:nvSpPr>
        <xdr:cNvPr id="21511" name="Check Box 7" hidden="1">
          <a:extLst>
            <a:ext uri="{63B3BB69-23CF-44E3-9099-C40C66FF867C}">
              <a14:compatExt xmlns:a14="http://schemas.microsoft.com/office/drawing/2010/main" spid="_x0000_s21511"/>
            </a:ext>
            <a:ext uri="{FF2B5EF4-FFF2-40B4-BE49-F238E27FC236}">
              <a16:creationId xmlns:a16="http://schemas.microsoft.com/office/drawing/2014/main" id="{00000000-0008-0000-0200-000007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8</xdr:row>
      <xdr:rowOff>0</xdr:rowOff>
    </xdr:from>
    <xdr:to>
      <xdr:col>17</xdr:col>
      <xdr:colOff>16933</xdr:colOff>
      <xdr:row>9</xdr:row>
      <xdr:rowOff>0</xdr:rowOff>
    </xdr:to>
    <xdr:sp macro="" textlink="">
      <xdr:nvSpPr>
        <xdr:cNvPr id="21512" name="Check Box 8" hidden="1">
          <a:extLst>
            <a:ext uri="{63B3BB69-23CF-44E3-9099-C40C66FF867C}">
              <a14:compatExt xmlns:a14="http://schemas.microsoft.com/office/drawing/2010/main" spid="_x0000_s21512"/>
            </a:ext>
            <a:ext uri="{FF2B5EF4-FFF2-40B4-BE49-F238E27FC236}">
              <a16:creationId xmlns:a16="http://schemas.microsoft.com/office/drawing/2014/main" id="{00000000-0008-0000-0200-000008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9</xdr:row>
      <xdr:rowOff>0</xdr:rowOff>
    </xdr:from>
    <xdr:to>
      <xdr:col>17</xdr:col>
      <xdr:colOff>16933</xdr:colOff>
      <xdr:row>10</xdr:row>
      <xdr:rowOff>0</xdr:rowOff>
    </xdr:to>
    <xdr:sp macro="" textlink="">
      <xdr:nvSpPr>
        <xdr:cNvPr id="21513" name="Check Box 9" hidden="1">
          <a:extLst>
            <a:ext uri="{63B3BB69-23CF-44E3-9099-C40C66FF867C}">
              <a14:compatExt xmlns:a14="http://schemas.microsoft.com/office/drawing/2010/main" spid="_x0000_s21513"/>
            </a:ext>
            <a:ext uri="{FF2B5EF4-FFF2-40B4-BE49-F238E27FC236}">
              <a16:creationId xmlns:a16="http://schemas.microsoft.com/office/drawing/2014/main" id="{00000000-0008-0000-0200-000009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10</xdr:row>
      <xdr:rowOff>0</xdr:rowOff>
    </xdr:from>
    <xdr:to>
      <xdr:col>17</xdr:col>
      <xdr:colOff>16933</xdr:colOff>
      <xdr:row>11</xdr:row>
      <xdr:rowOff>0</xdr:rowOff>
    </xdr:to>
    <xdr:sp macro="" textlink="">
      <xdr:nvSpPr>
        <xdr:cNvPr id="21514" name="Check Box 10" hidden="1">
          <a:extLst>
            <a:ext uri="{63B3BB69-23CF-44E3-9099-C40C66FF867C}">
              <a14:compatExt xmlns:a14="http://schemas.microsoft.com/office/drawing/2010/main" spid="_x0000_s21514"/>
            </a:ext>
            <a:ext uri="{FF2B5EF4-FFF2-40B4-BE49-F238E27FC236}">
              <a16:creationId xmlns:a16="http://schemas.microsoft.com/office/drawing/2014/main" id="{00000000-0008-0000-0200-00000A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11</xdr:row>
      <xdr:rowOff>0</xdr:rowOff>
    </xdr:from>
    <xdr:to>
      <xdr:col>17</xdr:col>
      <xdr:colOff>16933</xdr:colOff>
      <xdr:row>12</xdr:row>
      <xdr:rowOff>0</xdr:rowOff>
    </xdr:to>
    <xdr:sp macro="" textlink="">
      <xdr:nvSpPr>
        <xdr:cNvPr id="21515" name="Check Box 11" hidden="1">
          <a:extLst>
            <a:ext uri="{63B3BB69-23CF-44E3-9099-C40C66FF867C}">
              <a14:compatExt xmlns:a14="http://schemas.microsoft.com/office/drawing/2010/main" spid="_x0000_s21515"/>
            </a:ext>
            <a:ext uri="{FF2B5EF4-FFF2-40B4-BE49-F238E27FC236}">
              <a16:creationId xmlns:a16="http://schemas.microsoft.com/office/drawing/2014/main" id="{00000000-0008-0000-0200-00000B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12</xdr:row>
      <xdr:rowOff>0</xdr:rowOff>
    </xdr:from>
    <xdr:to>
      <xdr:col>17</xdr:col>
      <xdr:colOff>16933</xdr:colOff>
      <xdr:row>13</xdr:row>
      <xdr:rowOff>0</xdr:rowOff>
    </xdr:to>
    <xdr:sp macro="" textlink="">
      <xdr:nvSpPr>
        <xdr:cNvPr id="21516" name="Check Box 12" hidden="1">
          <a:extLst>
            <a:ext uri="{63B3BB69-23CF-44E3-9099-C40C66FF867C}">
              <a14:compatExt xmlns:a14="http://schemas.microsoft.com/office/drawing/2010/main" spid="_x0000_s21516"/>
            </a:ext>
            <a:ext uri="{FF2B5EF4-FFF2-40B4-BE49-F238E27FC236}">
              <a16:creationId xmlns:a16="http://schemas.microsoft.com/office/drawing/2014/main" id="{00000000-0008-0000-0200-00000C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13</xdr:row>
      <xdr:rowOff>0</xdr:rowOff>
    </xdr:from>
    <xdr:to>
      <xdr:col>17</xdr:col>
      <xdr:colOff>16933</xdr:colOff>
      <xdr:row>14</xdr:row>
      <xdr:rowOff>0</xdr:rowOff>
    </xdr:to>
    <xdr:sp macro="" textlink="">
      <xdr:nvSpPr>
        <xdr:cNvPr id="21517" name="Check Box 13" hidden="1">
          <a:extLst>
            <a:ext uri="{63B3BB69-23CF-44E3-9099-C40C66FF867C}">
              <a14:compatExt xmlns:a14="http://schemas.microsoft.com/office/drawing/2010/main" spid="_x0000_s21517"/>
            </a:ext>
            <a:ext uri="{FF2B5EF4-FFF2-40B4-BE49-F238E27FC236}">
              <a16:creationId xmlns:a16="http://schemas.microsoft.com/office/drawing/2014/main" id="{00000000-0008-0000-0200-00000D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14</xdr:row>
      <xdr:rowOff>0</xdr:rowOff>
    </xdr:from>
    <xdr:to>
      <xdr:col>17</xdr:col>
      <xdr:colOff>16933</xdr:colOff>
      <xdr:row>15</xdr:row>
      <xdr:rowOff>0</xdr:rowOff>
    </xdr:to>
    <xdr:sp macro="" textlink="">
      <xdr:nvSpPr>
        <xdr:cNvPr id="21518" name="Check Box 14" hidden="1">
          <a:extLst>
            <a:ext uri="{63B3BB69-23CF-44E3-9099-C40C66FF867C}">
              <a14:compatExt xmlns:a14="http://schemas.microsoft.com/office/drawing/2010/main" spid="_x0000_s21518"/>
            </a:ext>
            <a:ext uri="{FF2B5EF4-FFF2-40B4-BE49-F238E27FC236}">
              <a16:creationId xmlns:a16="http://schemas.microsoft.com/office/drawing/2014/main" id="{00000000-0008-0000-0200-00000E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15</xdr:row>
      <xdr:rowOff>0</xdr:rowOff>
    </xdr:from>
    <xdr:to>
      <xdr:col>17</xdr:col>
      <xdr:colOff>16933</xdr:colOff>
      <xdr:row>16</xdr:row>
      <xdr:rowOff>0</xdr:rowOff>
    </xdr:to>
    <xdr:sp macro="" textlink="">
      <xdr:nvSpPr>
        <xdr:cNvPr id="21519" name="Check Box 15" hidden="1">
          <a:extLst>
            <a:ext uri="{63B3BB69-23CF-44E3-9099-C40C66FF867C}">
              <a14:compatExt xmlns:a14="http://schemas.microsoft.com/office/drawing/2010/main" spid="_x0000_s21519"/>
            </a:ext>
            <a:ext uri="{FF2B5EF4-FFF2-40B4-BE49-F238E27FC236}">
              <a16:creationId xmlns:a16="http://schemas.microsoft.com/office/drawing/2014/main" id="{00000000-0008-0000-0200-00000F5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57150</xdr:colOff>
      <xdr:row>1</xdr:row>
      <xdr:rowOff>95250</xdr:rowOff>
    </xdr:from>
    <xdr:to>
      <xdr:col>17</xdr:col>
      <xdr:colOff>59266</xdr:colOff>
      <xdr:row>1</xdr:row>
      <xdr:rowOff>209550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21505"/>
            </a:ex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2</xdr:row>
      <xdr:rowOff>0</xdr:rowOff>
    </xdr:from>
    <xdr:to>
      <xdr:col>17</xdr:col>
      <xdr:colOff>59266</xdr:colOff>
      <xdr:row>3</xdr:row>
      <xdr:rowOff>0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21506"/>
            </a:ex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3</xdr:row>
      <xdr:rowOff>0</xdr:rowOff>
    </xdr:from>
    <xdr:to>
      <xdr:col>17</xdr:col>
      <xdr:colOff>59266</xdr:colOff>
      <xdr:row>4</xdr:row>
      <xdr:rowOff>0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21507"/>
            </a:ex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4</xdr:row>
      <xdr:rowOff>0</xdr:rowOff>
    </xdr:from>
    <xdr:to>
      <xdr:col>17</xdr:col>
      <xdr:colOff>59266</xdr:colOff>
      <xdr:row>5</xdr:row>
      <xdr:rowOff>0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21508"/>
            </a:ex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5</xdr:row>
      <xdr:rowOff>0</xdr:rowOff>
    </xdr:from>
    <xdr:to>
      <xdr:col>17</xdr:col>
      <xdr:colOff>59266</xdr:colOff>
      <xdr:row>6</xdr:row>
      <xdr:rowOff>0</xdr:rowOff>
    </xdr:to>
    <xdr:sp macro=""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21509"/>
            </a:ex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6</xdr:row>
      <xdr:rowOff>0</xdr:rowOff>
    </xdr:from>
    <xdr:to>
      <xdr:col>17</xdr:col>
      <xdr:colOff>59266</xdr:colOff>
      <xdr:row>7</xdr:row>
      <xdr:rowOff>0</xdr:rowOff>
    </xdr:to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21510"/>
            </a:ex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7</xdr:row>
      <xdr:rowOff>0</xdr:rowOff>
    </xdr:from>
    <xdr:to>
      <xdr:col>17</xdr:col>
      <xdr:colOff>59266</xdr:colOff>
      <xdr:row>8</xdr:row>
      <xdr:rowOff>0</xdr:rowOff>
    </xdr:to>
    <xdr:sp macro="" textlink="">
      <xdr:nvSpPr>
        <xdr:cNvPr id="8" name="Check Box 7" hidden="1">
          <a:extLst>
            <a:ext uri="{63B3BB69-23CF-44E3-9099-C40C66FF867C}">
              <a14:compatExt xmlns:a14="http://schemas.microsoft.com/office/drawing/2010/main" spid="_x0000_s21511"/>
            </a:ex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8</xdr:row>
      <xdr:rowOff>0</xdr:rowOff>
    </xdr:from>
    <xdr:to>
      <xdr:col>17</xdr:col>
      <xdr:colOff>59266</xdr:colOff>
      <xdr:row>9</xdr:row>
      <xdr:rowOff>0</xdr:rowOff>
    </xdr:to>
    <xdr:sp macro="" textlink="">
      <xdr:nvSpPr>
        <xdr:cNvPr id="9" name="Check Box 8" hidden="1">
          <a:extLst>
            <a:ext uri="{63B3BB69-23CF-44E3-9099-C40C66FF867C}">
              <a14:compatExt xmlns:a14="http://schemas.microsoft.com/office/drawing/2010/main" spid="_x0000_s21512"/>
            </a:ex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9</xdr:row>
      <xdr:rowOff>0</xdr:rowOff>
    </xdr:from>
    <xdr:to>
      <xdr:col>17</xdr:col>
      <xdr:colOff>59266</xdr:colOff>
      <xdr:row>10</xdr:row>
      <xdr:rowOff>0</xdr:rowOff>
    </xdr:to>
    <xdr:sp macro="" textlink="">
      <xdr:nvSpPr>
        <xdr:cNvPr id="10" name="Check Box 9" hidden="1">
          <a:extLst>
            <a:ext uri="{63B3BB69-23CF-44E3-9099-C40C66FF867C}">
              <a14:compatExt xmlns:a14="http://schemas.microsoft.com/office/drawing/2010/main" spid="_x0000_s21513"/>
            </a:ex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10</xdr:row>
      <xdr:rowOff>0</xdr:rowOff>
    </xdr:from>
    <xdr:to>
      <xdr:col>17</xdr:col>
      <xdr:colOff>59266</xdr:colOff>
      <xdr:row>11</xdr:row>
      <xdr:rowOff>0</xdr:rowOff>
    </xdr:to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21514"/>
            </a:ex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11</xdr:row>
      <xdr:rowOff>0</xdr:rowOff>
    </xdr:from>
    <xdr:to>
      <xdr:col>17</xdr:col>
      <xdr:colOff>59266</xdr:colOff>
      <xdr:row>12</xdr:row>
      <xdr:rowOff>0</xdr:rowOff>
    </xdr:to>
    <xdr:sp macro="" textlink="">
      <xdr:nvSpPr>
        <xdr:cNvPr id="12" name="Check Box 11" hidden="1">
          <a:extLst>
            <a:ext uri="{63B3BB69-23CF-44E3-9099-C40C66FF867C}">
              <a14:compatExt xmlns:a14="http://schemas.microsoft.com/office/drawing/2010/main" spid="_x0000_s21515"/>
            </a:ex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12</xdr:row>
      <xdr:rowOff>0</xdr:rowOff>
    </xdr:from>
    <xdr:to>
      <xdr:col>17</xdr:col>
      <xdr:colOff>59266</xdr:colOff>
      <xdr:row>13</xdr:row>
      <xdr:rowOff>0</xdr:rowOff>
    </xdr:to>
    <xdr:sp macro="" textlink="">
      <xdr:nvSpPr>
        <xdr:cNvPr id="13" name="Check Box 12" hidden="1">
          <a:extLst>
            <a:ext uri="{63B3BB69-23CF-44E3-9099-C40C66FF867C}">
              <a14:compatExt xmlns:a14="http://schemas.microsoft.com/office/drawing/2010/main" spid="_x0000_s21516"/>
            </a:ex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13</xdr:row>
      <xdr:rowOff>0</xdr:rowOff>
    </xdr:from>
    <xdr:to>
      <xdr:col>17</xdr:col>
      <xdr:colOff>59266</xdr:colOff>
      <xdr:row>14</xdr:row>
      <xdr:rowOff>0</xdr:rowOff>
    </xdr:to>
    <xdr:sp macro="" textlink="">
      <xdr:nvSpPr>
        <xdr:cNvPr id="14" name="Check Box 13" hidden="1">
          <a:extLst>
            <a:ext uri="{63B3BB69-23CF-44E3-9099-C40C66FF867C}">
              <a14:compatExt xmlns:a14="http://schemas.microsoft.com/office/drawing/2010/main" spid="_x0000_s21517"/>
            </a:ex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14</xdr:row>
      <xdr:rowOff>0</xdr:rowOff>
    </xdr:from>
    <xdr:to>
      <xdr:col>17</xdr:col>
      <xdr:colOff>59266</xdr:colOff>
      <xdr:row>15</xdr:row>
      <xdr:rowOff>0</xdr:rowOff>
    </xdr:to>
    <xdr:sp macro="" textlink="">
      <xdr:nvSpPr>
        <xdr:cNvPr id="15" name="Check Box 14" hidden="1">
          <a:extLst>
            <a:ext uri="{63B3BB69-23CF-44E3-9099-C40C66FF867C}">
              <a14:compatExt xmlns:a14="http://schemas.microsoft.com/office/drawing/2010/main" spid="_x0000_s21518"/>
            </a:ex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  <xdr:twoCellAnchor editAs="oneCell">
    <xdr:from>
      <xdr:col>16</xdr:col>
      <xdr:colOff>57150</xdr:colOff>
      <xdr:row>15</xdr:row>
      <xdr:rowOff>0</xdr:rowOff>
    </xdr:from>
    <xdr:to>
      <xdr:col>17</xdr:col>
      <xdr:colOff>59266</xdr:colOff>
      <xdr:row>16</xdr:row>
      <xdr:rowOff>0</xdr:rowOff>
    </xdr:to>
    <xdr:sp macro="" textlink="">
      <xdr:nvSpPr>
        <xdr:cNvPr id="16" name="Check Box 15" hidden="1">
          <a:extLst>
            <a:ext uri="{63B3BB69-23CF-44E3-9099-C40C66FF867C}">
              <a14:compatExt xmlns:a14="http://schemas.microsoft.com/office/drawing/2010/main" spid="_x0000_s21519"/>
            </a:ex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Lock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AP1"/>
  <sheetViews>
    <sheetView tabSelected="1" zoomScale="75" workbookViewId="0">
      <selection activeCell="B9" sqref="B9"/>
    </sheetView>
  </sheetViews>
  <sheetFormatPr defaultColWidth="8.75" defaultRowHeight="18"/>
  <cols>
    <col min="9" max="9" width="11.25" customWidth="1"/>
  </cols>
  <sheetData>
    <row r="1" spans="1:42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7</v>
      </c>
      <c r="G1" t="s">
        <v>8</v>
      </c>
      <c r="H1" t="s">
        <v>9</v>
      </c>
      <c r="I1" t="s">
        <v>57</v>
      </c>
      <c r="J1" t="s">
        <v>10</v>
      </c>
      <c r="K1" t="s">
        <v>22</v>
      </c>
      <c r="L1" t="s">
        <v>23</v>
      </c>
      <c r="M1" t="s">
        <v>31</v>
      </c>
      <c r="N1" t="s">
        <v>32</v>
      </c>
      <c r="O1" t="s">
        <v>24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41</v>
      </c>
      <c r="Y1" t="s">
        <v>42</v>
      </c>
      <c r="Z1" t="s">
        <v>43</v>
      </c>
      <c r="AA1" t="s">
        <v>44</v>
      </c>
      <c r="AB1" t="s">
        <v>45</v>
      </c>
      <c r="AC1" t="s">
        <v>46</v>
      </c>
      <c r="AD1" t="s">
        <v>47</v>
      </c>
      <c r="AE1" t="s">
        <v>48</v>
      </c>
      <c r="AF1" t="s">
        <v>13</v>
      </c>
      <c r="AG1" t="s">
        <v>25</v>
      </c>
      <c r="AH1" t="s">
        <v>49</v>
      </c>
      <c r="AI1" t="s">
        <v>50</v>
      </c>
      <c r="AJ1" t="s">
        <v>26</v>
      </c>
      <c r="AK1" t="s">
        <v>51</v>
      </c>
      <c r="AL1" t="s">
        <v>52</v>
      </c>
      <c r="AM1" t="s">
        <v>53</v>
      </c>
      <c r="AN1" t="s">
        <v>54</v>
      </c>
      <c r="AO1" t="s">
        <v>55</v>
      </c>
      <c r="AP1" t="s">
        <v>56</v>
      </c>
    </row>
  </sheetData>
  <phoneticPr fontId="1" type="Hiragana"/>
  <conditionalFormatting sqref="I2:L121">
    <cfRule type="expression" dxfId="34" priority="2">
      <formula>I$1="生年月日"</formula>
    </cfRule>
  </conditionalFormatting>
  <conditionalFormatting sqref="J2">
    <cfRule type="expression" dxfId="33" priority="1">
      <formula>J$1="生年月日"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AK123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4" sqref="D24"/>
    </sheetView>
  </sheetViews>
  <sheetFormatPr defaultColWidth="8.6640625" defaultRowHeight="18"/>
  <cols>
    <col min="1" max="2" width="3.1640625" style="3" customWidth="1"/>
    <col min="3" max="3" width="4.1640625" style="3" hidden="1" customWidth="1"/>
    <col min="4" max="4" width="4.1640625" style="3" customWidth="1"/>
    <col min="5" max="5" width="11" style="3" customWidth="1"/>
    <col min="6" max="6" width="9.6640625" style="3" customWidth="1"/>
    <col min="7" max="8" width="9.6640625" style="3" hidden="1" customWidth="1"/>
    <col min="9" max="9" width="10.5" style="3" hidden="1" customWidth="1"/>
    <col min="10" max="10" width="8.6640625" style="3" hidden="1" customWidth="1"/>
    <col min="11" max="11" width="4.1640625" style="12" hidden="1" customWidth="1"/>
    <col min="12" max="13" width="8.6640625" style="12" hidden="1" customWidth="1"/>
    <col min="14" max="14" width="9" style="3" hidden="1" customWidth="1"/>
    <col min="15" max="15" width="4.1640625" style="3" customWidth="1"/>
    <col min="16" max="16" width="4.1640625" style="3" hidden="1" customWidth="1"/>
    <col min="17" max="17" width="3.4140625" style="3" customWidth="1"/>
    <col min="18" max="18" width="14.4140625" style="3" customWidth="1"/>
    <col min="19" max="19" width="8.6640625" style="3"/>
    <col min="20" max="21" width="10" style="3" hidden="1" customWidth="1"/>
    <col min="22" max="23" width="6.6640625" style="3" hidden="1" customWidth="1"/>
    <col min="24" max="24" width="10" style="3" hidden="1" customWidth="1"/>
    <col min="25" max="25" width="10" style="3" customWidth="1"/>
    <col min="26" max="26" width="11" style="3" customWidth="1"/>
    <col min="27" max="28" width="11" style="3" hidden="1" customWidth="1"/>
    <col min="29" max="31" width="5" style="3" hidden="1" customWidth="1"/>
    <col min="32" max="32" width="5" style="3" customWidth="1"/>
    <col min="33" max="33" width="5" style="3" hidden="1" customWidth="1"/>
    <col min="34" max="34" width="5" style="3" customWidth="1"/>
    <col min="35" max="35" width="10" style="3" hidden="1" customWidth="1"/>
    <col min="36" max="36" width="17.5" style="3" customWidth="1"/>
    <col min="37" max="37" width="8.6640625" style="5" hidden="1" customWidth="1"/>
    <col min="38" max="16384" width="8.6640625" style="3"/>
  </cols>
  <sheetData>
    <row r="1" spans="1:37" ht="18" customHeight="1">
      <c r="A1" s="72" t="s">
        <v>28</v>
      </c>
      <c r="B1" s="69" t="s">
        <v>29</v>
      </c>
      <c r="C1" s="26" t="s">
        <v>81</v>
      </c>
      <c r="D1" s="27" t="s">
        <v>78</v>
      </c>
      <c r="E1" s="28" t="s">
        <v>7</v>
      </c>
      <c r="F1" s="28" t="s">
        <v>8</v>
      </c>
      <c r="G1" s="28" t="s">
        <v>9</v>
      </c>
      <c r="H1" s="28" t="s">
        <v>2</v>
      </c>
      <c r="I1" s="28" t="s">
        <v>10</v>
      </c>
      <c r="J1" s="28" t="s">
        <v>11</v>
      </c>
      <c r="K1" s="28" t="s">
        <v>12</v>
      </c>
      <c r="L1" s="28" t="s">
        <v>13</v>
      </c>
      <c r="M1" s="28" t="s">
        <v>14</v>
      </c>
      <c r="N1" s="28" t="s">
        <v>15</v>
      </c>
      <c r="O1" s="29" t="s">
        <v>16</v>
      </c>
      <c r="P1" s="4"/>
      <c r="Q1" s="4"/>
      <c r="S1" s="3" t="s">
        <v>5</v>
      </c>
      <c r="Y1" s="5" t="str">
        <f>IF(U4="","",U4)</f>
        <v/>
      </c>
      <c r="Z1" s="20"/>
      <c r="AA1" s="12"/>
      <c r="AB1" s="20"/>
      <c r="AC1" s="68"/>
      <c r="AD1" s="68"/>
      <c r="AE1" s="68"/>
      <c r="AF1" s="68"/>
      <c r="AG1" s="68"/>
      <c r="AH1" s="68"/>
    </row>
    <row r="2" spans="1:37" ht="18" customHeight="1">
      <c r="A2" s="73"/>
      <c r="B2" s="70"/>
      <c r="C2" s="16"/>
      <c r="D2" s="64"/>
      <c r="E2" s="6" t="str">
        <f>IF($O2="","",VLOOKUP($O2,$S$4:$AK$123,7))</f>
        <v/>
      </c>
      <c r="F2" s="6" t="str">
        <f>IF($O2="","",VLOOKUP($O2,$S$4:$AK$123,8))</f>
        <v/>
      </c>
      <c r="G2" s="6" t="str">
        <f>IF($O2="","",VLOOKUP($O2,$S$4:$AK$123,17))</f>
        <v/>
      </c>
      <c r="H2" s="6" t="str">
        <f>IF($O2="","",YEAR(I2))</f>
        <v/>
      </c>
      <c r="I2" s="7" t="str">
        <f>IF($O2="","",VLOOKUP($O2,$S$4:$AK$123,10))</f>
        <v/>
      </c>
      <c r="J2" s="6" t="str">
        <f>IF($O2="","",VLOOKUP($O2,$S$4:$AK$123,11))</f>
        <v/>
      </c>
      <c r="K2" s="8" t="str">
        <f>IF($O2="","",MID(VLOOKUP($O2,$S$4:$AK$123,16),MIN(FIND({0,1,2,3,4,5,6,7,8,9},VLOOKUP($O2,$S$4:$AK$123,16)&amp;1234567890)),LEN(VLOOKUP($O2,$S$4:$AK$123,16))*10-SUM(LEN(SUBSTITUTE(VLOOKUP($O2,$S$4:$AK$123,16),{0,1,2,3,4,5,6,7,8,9},)))))</f>
        <v/>
      </c>
      <c r="L2" s="8" t="str">
        <f>IF($O2="","",VLOOKUP($O2,$S$4:$AK$123,14))</f>
        <v/>
      </c>
      <c r="M2" s="8" t="str">
        <f>IF($O2="","",VLOOKUP($O2,$S$4:$AK$123,18))</f>
        <v/>
      </c>
      <c r="N2" s="7" t="str">
        <f>IF($O2="","",VLOOKUP($O2,$S$4:$AK$123,19))</f>
        <v/>
      </c>
      <c r="O2" s="30"/>
      <c r="S2" s="3" t="s">
        <v>17</v>
      </c>
      <c r="Y2" s="3" t="str">
        <f>IF(T4="","",T4)</f>
        <v/>
      </c>
    </row>
    <row r="3" spans="1:37">
      <c r="A3" s="73"/>
      <c r="B3" s="70"/>
      <c r="C3" s="16"/>
      <c r="D3" s="64"/>
      <c r="E3" s="6" t="str">
        <f t="shared" ref="E3:E17" si="0">IF($O3="","",VLOOKUP($O3,$S$4:$AK$123,7))</f>
        <v/>
      </c>
      <c r="F3" s="6" t="str">
        <f t="shared" ref="F3:F17" si="1">IF($O3="","",VLOOKUP($O3,$S$4:$AK$123,8))</f>
        <v/>
      </c>
      <c r="G3" s="6" t="str">
        <f t="shared" ref="G3:G17" si="2">IF($O3="","",VLOOKUP($O3,$S$4:$AK$123,17))</f>
        <v/>
      </c>
      <c r="H3" s="6" t="str">
        <f t="shared" ref="H3:H13" si="3">IF($O3="","",YEAR(I3))</f>
        <v/>
      </c>
      <c r="I3" s="7" t="str">
        <f t="shared" ref="I3:I17" si="4">IF($O3="","",VLOOKUP($O3,$S$4:$AK$123,10))</f>
        <v/>
      </c>
      <c r="J3" s="6" t="str">
        <f t="shared" ref="J3:J17" si="5">IF($O3="","",VLOOKUP($O3,$S$4:$AK$123,11))</f>
        <v/>
      </c>
      <c r="K3" s="8" t="str">
        <f>IF($O3="","",MID(VLOOKUP($O3,$S$4:$AK$123,16),MIN(FIND({0,1,2,3,4,5,6,7,8,9},VLOOKUP($O3,$S$4:$AK$123,16)&amp;1234567890)),LEN(VLOOKUP($O3,$S$4:$AK$123,16))*10-SUM(LEN(SUBSTITUTE(VLOOKUP($O3,$S$4:$AK$123,16),{0,1,2,3,4,5,6,7,8,9},)))))</f>
        <v/>
      </c>
      <c r="L3" s="8" t="str">
        <f t="shared" ref="L3:L17" si="6">IF($O3="","",VLOOKUP($O3,$S$4:$AK$123,14))</f>
        <v/>
      </c>
      <c r="M3" s="8" t="str">
        <f t="shared" ref="M3:M17" si="7">IF($O3="","",VLOOKUP($O3,$S$4:$AK$123,18))</f>
        <v/>
      </c>
      <c r="N3" s="7" t="str">
        <f t="shared" ref="N3:N17" si="8">IF($O3="","",VLOOKUP($O3,$S$4:$AK$123,19))</f>
        <v/>
      </c>
      <c r="O3" s="30"/>
      <c r="S3" s="8" t="s">
        <v>16</v>
      </c>
      <c r="T3" s="6" t="s">
        <v>17</v>
      </c>
      <c r="U3" s="6" t="s">
        <v>18</v>
      </c>
      <c r="V3" s="6" t="s">
        <v>19</v>
      </c>
      <c r="W3" s="6" t="s">
        <v>20</v>
      </c>
      <c r="X3" s="6" t="s">
        <v>21</v>
      </c>
      <c r="Y3" s="6" t="s">
        <v>7</v>
      </c>
      <c r="Z3" s="9" t="s">
        <v>8</v>
      </c>
      <c r="AA3" s="9" t="s">
        <v>9</v>
      </c>
      <c r="AB3" s="9" t="s">
        <v>10</v>
      </c>
      <c r="AC3" s="9" t="s">
        <v>22</v>
      </c>
      <c r="AD3" s="9" t="s">
        <v>23</v>
      </c>
      <c r="AE3" s="9" t="s">
        <v>24</v>
      </c>
      <c r="AF3" s="9" t="s">
        <v>13</v>
      </c>
      <c r="AG3" s="9" t="s">
        <v>25</v>
      </c>
      <c r="AH3" s="9" t="s">
        <v>26</v>
      </c>
      <c r="AI3" s="9" t="s">
        <v>27</v>
      </c>
      <c r="AJ3" s="10" t="s">
        <v>80</v>
      </c>
      <c r="AK3" s="10" t="s">
        <v>15</v>
      </c>
    </row>
    <row r="4" spans="1:37">
      <c r="A4" s="73"/>
      <c r="B4" s="70"/>
      <c r="C4" s="16"/>
      <c r="D4" s="64"/>
      <c r="E4" s="6" t="str">
        <f t="shared" si="0"/>
        <v/>
      </c>
      <c r="F4" s="6" t="str">
        <f t="shared" si="1"/>
        <v/>
      </c>
      <c r="G4" s="6" t="str">
        <f t="shared" si="2"/>
        <v/>
      </c>
      <c r="H4" s="6" t="str">
        <f t="shared" si="3"/>
        <v/>
      </c>
      <c r="I4" s="7" t="str">
        <f t="shared" si="4"/>
        <v/>
      </c>
      <c r="J4" s="6" t="str">
        <f t="shared" si="5"/>
        <v/>
      </c>
      <c r="K4" s="8" t="str">
        <f>IF($O4="","",MID(VLOOKUP($O4,$S$4:$AK$123,16),MIN(FIND({0,1,2,3,4,5,6,7,8,9},VLOOKUP($O4,$S$4:$AK$123,16)&amp;1234567890)),LEN(VLOOKUP($O4,$S$4:$AK$123,16))*10-SUM(LEN(SUBSTITUTE(VLOOKUP($O4,$S$4:$AK$123,16),{0,1,2,3,4,5,6,7,8,9},)))))</f>
        <v/>
      </c>
      <c r="L4" s="8" t="str">
        <f t="shared" si="6"/>
        <v/>
      </c>
      <c r="M4" s="8" t="str">
        <f t="shared" si="7"/>
        <v/>
      </c>
      <c r="N4" s="7" t="str">
        <f t="shared" si="8"/>
        <v/>
      </c>
      <c r="O4" s="30"/>
      <c r="S4" s="8">
        <v>1</v>
      </c>
      <c r="T4" s="6" t="str">
        <f t="array" ref="T4">IF(INDEX(値貼付!$A$2:$AX$121,$S4,MATCH(T$3,値貼付!$A$1:$AX$1,0))=0,"",INDEX(値貼付!$A$2:$AX$121,$S4,MATCH(T$3,値貼付!$A$1:$AX$1,0)))</f>
        <v/>
      </c>
      <c r="U4" s="6" t="str">
        <f t="array" ref="U4">IF(INDEX(値貼付!$A$2:$AX$121,$S4,MATCH(U$3,値貼付!$A$1:$AX$1,0))=0,"",INDEX(値貼付!$A$2:$AX$121,$S4,MATCH(U$3,値貼付!$A$1:$AX$1,0)))</f>
        <v/>
      </c>
      <c r="V4" s="6" t="str">
        <f t="array" ref="V4">IF(INDEX(値貼付!$A$2:$AX$121,$S4,MATCH(V$3,値貼付!$A$1:$AX$1,0))=0,"",INDEX(値貼付!$A$2:$AX$121,$S4,MATCH(V$3,値貼付!$A$1:$AX$1,0)))</f>
        <v/>
      </c>
      <c r="W4" s="6" t="str">
        <f t="array" ref="W4">IF(INDEX(値貼付!$A$2:$AX$121,$S4,MATCH(W$3,値貼付!$A$1:$AX$1,0))=0,"",INDEX(値貼付!$A$2:$AX$121,$S4,MATCH(W$3,値貼付!$A$1:$AX$1,0)))</f>
        <v/>
      </c>
      <c r="X4" s="6" t="str">
        <f t="array" ref="X4">IF(INDEX(値貼付!$A$2:$AX$121,$S4,MATCH(X$3,値貼付!$A$1:$AX$1,0))=0,"",INDEX(値貼付!$A$2:$AX$121,$S4,MATCH(X$3,値貼付!$A$1:$AX$1,0)))</f>
        <v/>
      </c>
      <c r="Y4" s="6" t="str">
        <f t="array" ref="Y4">IF(INDEX(値貼付!$A$2:$AX$121,$S4,MATCH(Y$3,値貼付!$A$1:$AX$1,0))=0,"",INDEX(値貼付!$A$2:$AX$121,$S4,MATCH(Y$3,値貼付!$A$1:$AX$1,0)))</f>
        <v/>
      </c>
      <c r="Z4" s="9" t="str">
        <f t="array" ref="Z4">IF(INDEX(値貼付!$A$2:$AX$121,$S4,MATCH(Z$3,値貼付!$A$1:$AX$1,0))=0,"",INDEX(値貼付!$A$2:$AX$121,$S4,MATCH(Z$3,値貼付!$A$1:$AX$1,0)))</f>
        <v/>
      </c>
      <c r="AA4" s="9" t="str">
        <f t="array" ref="AA4">IF(INDEX(値貼付!$A$2:$AX$121,$S4,MATCH(AA$3,値貼付!$A$1:$AX$1,0))=0,"",INDEX(値貼付!$A$2:$AX$121,$S4,MATCH(AA$3,値貼付!$A$1:$AX$1,0)))</f>
        <v/>
      </c>
      <c r="AB4" s="11" t="str">
        <f t="array" ref="AB4">IF(INDEX(値貼付!$A$2:$AX$121,$S4,MATCH(AB$3,値貼付!$A$1:$AX$1,0))=0,"",INDEX(値貼付!$A$2:$AX$121,$S4,MATCH(AB$3,値貼付!$A$1:$AX$1,0)))</f>
        <v/>
      </c>
      <c r="AC4" s="9" t="str">
        <f t="array" ref="AC4">IF(INDEX(値貼付!$A$2:$AX$121,$S4,MATCH(AC$3,値貼付!$A$1:$AX$1,0))=0,"",INDEX(値貼付!$A$2:$AX$121,$S4,MATCH(AC$3,値貼付!$A$1:$AX$1,0)))</f>
        <v/>
      </c>
      <c r="AD4" s="9" t="str">
        <f t="array" ref="AD4">IF(INDEX(値貼付!$A$2:$AX$121,$S4,MATCH(AD$3,値貼付!$A$1:$AX$1,0))=0,"",INDEX(値貼付!$A$2:$AX$121,$S4,MATCH(AD$3,値貼付!$A$1:$AX$1,0)))</f>
        <v/>
      </c>
      <c r="AE4" s="9" t="str">
        <f t="array" ref="AE4">IF(INDEX(値貼付!$A$2:$AX$121,$S4,MATCH(AE$3,値貼付!$A$1:$AX$1,0))=0,"",INDEX(値貼付!$A$2:$AX$121,$S4,MATCH(AE$3,値貼付!$A$1:$AX$1,0)))</f>
        <v/>
      </c>
      <c r="AF4" s="9" t="str">
        <f t="array" ref="AF4">IF(INDEX(値貼付!$A$2:$AX$121,$S4,MATCH(AF$3,値貼付!$A$1:$AX$1,0))=0,"",INDEX(値貼付!$A$2:$AX$121,$S4,MATCH(AF$3,値貼付!$A$1:$AX$1,0)))</f>
        <v/>
      </c>
      <c r="AG4" s="9" t="str">
        <f t="array" ref="AG4">IF(INDEX(値貼付!$A$2:$AX$121,$S4,MATCH(AG$3,値貼付!$A$1:$AX$1,0))=0,"",INDEX(値貼付!$A$2:$AX$121,$S4,MATCH(AG$3,値貼付!$A$1:$AX$1,0)))</f>
        <v/>
      </c>
      <c r="AH4" s="9" t="str">
        <f t="array" ref="AH4">IF(INDEX(値貼付!$A$2:$AX$121,$S4,MATCH(AH$3,値貼付!$A$1:$AX$1,0))=0,"",INDEX(値貼付!$A$2:$AX$121,$S4,MATCH(AH$3,値貼付!$A$1:$AX$1,0)))</f>
        <v/>
      </c>
      <c r="AI4" s="9" t="str">
        <f t="array" ref="AI4">IF(INDEX(値貼付!$A$2:$AX$121,$S4,MATCH(AA$3,値貼付!$A$1:$AX$1,0))=0,"",PHONETIC(INDEX(値貼付!$A$2:$AX$121,$S4,MATCH(AA$3,値貼付!$A$1:$AX$1,0))))</f>
        <v/>
      </c>
      <c r="AJ4" s="16"/>
      <c r="AK4" s="11"/>
    </row>
    <row r="5" spans="1:37">
      <c r="A5" s="73"/>
      <c r="B5" s="70"/>
      <c r="C5" s="16"/>
      <c r="D5" s="64"/>
      <c r="E5" s="6" t="str">
        <f t="shared" si="0"/>
        <v/>
      </c>
      <c r="F5" s="6" t="str">
        <f t="shared" si="1"/>
        <v/>
      </c>
      <c r="G5" s="6" t="str">
        <f t="shared" si="2"/>
        <v/>
      </c>
      <c r="H5" s="6" t="str">
        <f t="shared" si="3"/>
        <v/>
      </c>
      <c r="I5" s="7" t="str">
        <f t="shared" si="4"/>
        <v/>
      </c>
      <c r="J5" s="6" t="str">
        <f t="shared" si="5"/>
        <v/>
      </c>
      <c r="K5" s="8" t="str">
        <f>IF($O5="","",MID(VLOOKUP($O5,$S$4:$AK$123,16),MIN(FIND({0,1,2,3,4,5,6,7,8,9},VLOOKUP($O5,$S$4:$AK$123,16)&amp;1234567890)),LEN(VLOOKUP($O5,$S$4:$AK$123,16))*10-SUM(LEN(SUBSTITUTE(VLOOKUP($O5,$S$4:$AK$123,16),{0,1,2,3,4,5,6,7,8,9},)))))</f>
        <v/>
      </c>
      <c r="L5" s="8" t="str">
        <f t="shared" si="6"/>
        <v/>
      </c>
      <c r="M5" s="8" t="str">
        <f t="shared" si="7"/>
        <v/>
      </c>
      <c r="N5" s="7" t="str">
        <f t="shared" si="8"/>
        <v/>
      </c>
      <c r="O5" s="30"/>
      <c r="S5" s="8">
        <v>2</v>
      </c>
      <c r="T5" s="6" t="str">
        <f t="array" ref="T5">IF(INDEX(値貼付!$A$2:$AX$121,$S5,MATCH(T$3,値貼付!$A$1:$AX$1,0))=0,"",INDEX(値貼付!$A$2:$AX$121,$S5,MATCH(T$3,値貼付!$A$1:$AX$1,0)))</f>
        <v/>
      </c>
      <c r="U5" s="6" t="str">
        <f t="array" ref="U5">IF(INDEX(値貼付!$A$2:$AX$121,$S5,MATCH(U$3,値貼付!$A$1:$AX$1,0))=0,"",INDEX(値貼付!$A$2:$AX$121,$S5,MATCH(U$3,値貼付!$A$1:$AX$1,0)))</f>
        <v/>
      </c>
      <c r="V5" s="6" t="str">
        <f t="array" ref="V5">IF(INDEX(値貼付!$A$2:$AX$121,$S5,MATCH(V$3,値貼付!$A$1:$AX$1,0))=0,"",INDEX(値貼付!$A$2:$AX$121,$S5,MATCH(V$3,値貼付!$A$1:$AX$1,0)))</f>
        <v/>
      </c>
      <c r="W5" s="6" t="str">
        <f t="array" ref="W5">IF(INDEX(値貼付!$A$2:$AX$121,$S5,MATCH(W$3,値貼付!$A$1:$AX$1,0))=0,"",INDEX(値貼付!$A$2:$AX$121,$S5,MATCH(W$3,値貼付!$A$1:$AX$1,0)))</f>
        <v/>
      </c>
      <c r="X5" s="6" t="str">
        <f t="array" ref="X5">IF(INDEX(値貼付!$A$2:$AX$121,$S5,MATCH(X$3,値貼付!$A$1:$AX$1,0))=0,"",INDEX(値貼付!$A$2:$AX$121,$S5,MATCH(X$3,値貼付!$A$1:$AX$1,0)))</f>
        <v/>
      </c>
      <c r="Y5" s="6" t="str">
        <f t="array" ref="Y5">IF(INDEX(値貼付!$A$2:$AX$121,$S5,MATCH(Y$3,値貼付!$A$1:$AX$1,0))=0,"",INDEX(値貼付!$A$2:$AX$121,$S5,MATCH(Y$3,値貼付!$A$1:$AX$1,0)))</f>
        <v/>
      </c>
      <c r="Z5" s="9" t="str">
        <f t="array" ref="Z5">IF(INDEX(値貼付!$A$2:$AX$121,$S5,MATCH(Z$3,値貼付!$A$1:$AX$1,0))=0,"",INDEX(値貼付!$A$2:$AX$121,$S5,MATCH(Z$3,値貼付!$A$1:$AX$1,0)))</f>
        <v/>
      </c>
      <c r="AA5" s="9" t="str">
        <f t="array" ref="AA5">IF(INDEX(値貼付!$A$2:$AX$121,$S5,MATCH(AA$3,値貼付!$A$1:$AX$1,0))=0,"",INDEX(値貼付!$A$2:$AX$121,$S5,MATCH(AA$3,値貼付!$A$1:$AX$1,0)))</f>
        <v/>
      </c>
      <c r="AB5" s="11" t="str">
        <f t="array" ref="AB5">IF(INDEX(値貼付!$A$2:$AX$121,$S5,MATCH(AB$3,値貼付!$A$1:$AX$1,0))=0,"",INDEX(値貼付!$A$2:$AX$121,$S5,MATCH(AB$3,値貼付!$A$1:$AX$1,0)))</f>
        <v/>
      </c>
      <c r="AC5" s="9" t="str">
        <f t="array" ref="AC5">IF(INDEX(値貼付!$A$2:$AX$121,$S5,MATCH(AC$3,値貼付!$A$1:$AX$1,0))=0,"",INDEX(値貼付!$A$2:$AX$121,$S5,MATCH(AC$3,値貼付!$A$1:$AX$1,0)))</f>
        <v/>
      </c>
      <c r="AD5" s="9" t="str">
        <f t="array" ref="AD5">IF(INDEX(値貼付!$A$2:$AX$121,$S5,MATCH(AD$3,値貼付!$A$1:$AX$1,0))=0,"",INDEX(値貼付!$A$2:$AX$121,$S5,MATCH(AD$3,値貼付!$A$1:$AX$1,0)))</f>
        <v/>
      </c>
      <c r="AE5" s="9" t="str">
        <f t="array" ref="AE5">IF(INDEX(値貼付!$A$2:$AX$121,$S5,MATCH(AE$3,値貼付!$A$1:$AX$1,0))=0,"",INDEX(値貼付!$A$2:$AX$121,$S5,MATCH(AE$3,値貼付!$A$1:$AX$1,0)))</f>
        <v/>
      </c>
      <c r="AF5" s="9" t="str">
        <f t="array" ref="AF5">IF(INDEX(値貼付!$A$2:$AX$121,$S5,MATCH(AF$3,値貼付!$A$1:$AX$1,0))=0,"",INDEX(値貼付!$A$2:$AX$121,$S5,MATCH(AF$3,値貼付!$A$1:$AX$1,0)))</f>
        <v/>
      </c>
      <c r="AG5" s="9" t="str">
        <f t="array" ref="AG5">IF(INDEX(値貼付!$A$2:$AX$121,$S5,MATCH(AG$3,値貼付!$A$1:$AX$1,0))=0,"",INDEX(値貼付!$A$2:$AX$121,$S5,MATCH(AG$3,値貼付!$A$1:$AX$1,0)))</f>
        <v/>
      </c>
      <c r="AH5" s="9" t="str">
        <f t="array" ref="AH5">IF(INDEX(値貼付!$A$2:$AX$121,$S5,MATCH(AH$3,値貼付!$A$1:$AX$1,0))=0,"",INDEX(値貼付!$A$2:$AX$121,$S5,MATCH(AH$3,値貼付!$A$1:$AX$1,0)))</f>
        <v/>
      </c>
      <c r="AI5" s="9" t="str">
        <f t="array" ref="AI5">IF(INDEX(値貼付!$A$2:$AX$121,$S5,MATCH(AA$3,値貼付!$A$1:$AX$1,0))=0,"",PHONETIC(INDEX(値貼付!$A$2:$AX$121,$S5,MATCH(AA$3,値貼付!$A$1:$AX$1,0))))</f>
        <v/>
      </c>
      <c r="AJ5" s="16"/>
      <c r="AK5" s="11"/>
    </row>
    <row r="6" spans="1:37">
      <c r="A6" s="73"/>
      <c r="B6" s="70"/>
      <c r="C6" s="16"/>
      <c r="D6" s="64"/>
      <c r="E6" s="6" t="str">
        <f t="shared" si="0"/>
        <v/>
      </c>
      <c r="F6" s="6" t="str">
        <f t="shared" si="1"/>
        <v/>
      </c>
      <c r="G6" s="6" t="str">
        <f t="shared" si="2"/>
        <v/>
      </c>
      <c r="H6" s="6" t="str">
        <f t="shared" si="3"/>
        <v/>
      </c>
      <c r="I6" s="7" t="str">
        <f t="shared" si="4"/>
        <v/>
      </c>
      <c r="J6" s="6" t="str">
        <f t="shared" si="5"/>
        <v/>
      </c>
      <c r="K6" s="8" t="str">
        <f>IF($O6="","",MID(VLOOKUP($O6,$S$4:$AK$123,16),MIN(FIND({0,1,2,3,4,5,6,7,8,9},VLOOKUP($O6,$S$4:$AK$123,16)&amp;1234567890)),LEN(VLOOKUP($O6,$S$4:$AK$123,16))*10-SUM(LEN(SUBSTITUTE(VLOOKUP($O6,$S$4:$AK$123,16),{0,1,2,3,4,5,6,7,8,9},)))))</f>
        <v/>
      </c>
      <c r="L6" s="8" t="str">
        <f t="shared" si="6"/>
        <v/>
      </c>
      <c r="M6" s="8" t="str">
        <f t="shared" si="7"/>
        <v/>
      </c>
      <c r="N6" s="7" t="str">
        <f t="shared" si="8"/>
        <v/>
      </c>
      <c r="O6" s="30"/>
      <c r="S6" s="8">
        <v>3</v>
      </c>
      <c r="T6" s="6" t="str">
        <f t="array" ref="T6">IF(INDEX(値貼付!$A$2:$AX$121,$S6,MATCH(T$3,値貼付!$A$1:$AX$1,0))=0,"",INDEX(値貼付!$A$2:$AX$121,$S6,MATCH(T$3,値貼付!$A$1:$AX$1,0)))</f>
        <v/>
      </c>
      <c r="U6" s="6" t="str">
        <f t="array" ref="U6">IF(INDEX(値貼付!$A$2:$AX$121,$S6,MATCH(U$3,値貼付!$A$1:$AX$1,0))=0,"",INDEX(値貼付!$A$2:$AX$121,$S6,MATCH(U$3,値貼付!$A$1:$AX$1,0)))</f>
        <v/>
      </c>
      <c r="V6" s="6" t="str">
        <f t="array" ref="V6">IF(INDEX(値貼付!$A$2:$AX$121,$S6,MATCH(V$3,値貼付!$A$1:$AX$1,0))=0,"",INDEX(値貼付!$A$2:$AX$121,$S6,MATCH(V$3,値貼付!$A$1:$AX$1,0)))</f>
        <v/>
      </c>
      <c r="W6" s="6" t="str">
        <f t="array" ref="W6">IF(INDEX(値貼付!$A$2:$AX$121,$S6,MATCH(W$3,値貼付!$A$1:$AX$1,0))=0,"",INDEX(値貼付!$A$2:$AX$121,$S6,MATCH(W$3,値貼付!$A$1:$AX$1,0)))</f>
        <v/>
      </c>
      <c r="X6" s="6" t="str">
        <f t="array" ref="X6">IF(INDEX(値貼付!$A$2:$AX$121,$S6,MATCH(X$3,値貼付!$A$1:$AX$1,0))=0,"",INDEX(値貼付!$A$2:$AX$121,$S6,MATCH(X$3,値貼付!$A$1:$AX$1,0)))</f>
        <v/>
      </c>
      <c r="Y6" s="6" t="str">
        <f t="array" ref="Y6">IF(INDEX(値貼付!$A$2:$AX$121,$S6,MATCH(Y$3,値貼付!$A$1:$AX$1,0))=0,"",INDEX(値貼付!$A$2:$AX$121,$S6,MATCH(Y$3,値貼付!$A$1:$AX$1,0)))</f>
        <v/>
      </c>
      <c r="Z6" s="9" t="str">
        <f t="array" ref="Z6">IF(INDEX(値貼付!$A$2:$AX$121,$S6,MATCH(Z$3,値貼付!$A$1:$AX$1,0))=0,"",INDEX(値貼付!$A$2:$AX$121,$S6,MATCH(Z$3,値貼付!$A$1:$AX$1,0)))</f>
        <v/>
      </c>
      <c r="AA6" s="9" t="str">
        <f t="array" ref="AA6">IF(INDEX(値貼付!$A$2:$AX$121,$S6,MATCH(AA$3,値貼付!$A$1:$AX$1,0))=0,"",INDEX(値貼付!$A$2:$AX$121,$S6,MATCH(AA$3,値貼付!$A$1:$AX$1,0)))</f>
        <v/>
      </c>
      <c r="AB6" s="11" t="str">
        <f t="array" ref="AB6">IF(INDEX(値貼付!$A$2:$AX$121,$S6,MATCH(AB$3,値貼付!$A$1:$AX$1,0))=0,"",INDEX(値貼付!$A$2:$AX$121,$S6,MATCH(AB$3,値貼付!$A$1:$AX$1,0)))</f>
        <v/>
      </c>
      <c r="AC6" s="9" t="str">
        <f t="array" ref="AC6">IF(INDEX(値貼付!$A$2:$AX$121,$S6,MATCH(AC$3,値貼付!$A$1:$AX$1,0))=0,"",INDEX(値貼付!$A$2:$AX$121,$S6,MATCH(AC$3,値貼付!$A$1:$AX$1,0)))</f>
        <v/>
      </c>
      <c r="AD6" s="9" t="str">
        <f t="array" ref="AD6">IF(INDEX(値貼付!$A$2:$AX$121,$S6,MATCH(AD$3,値貼付!$A$1:$AX$1,0))=0,"",INDEX(値貼付!$A$2:$AX$121,$S6,MATCH(AD$3,値貼付!$A$1:$AX$1,0)))</f>
        <v/>
      </c>
      <c r="AE6" s="9" t="str">
        <f t="array" ref="AE6">IF(INDEX(値貼付!$A$2:$AX$121,$S6,MATCH(AE$3,値貼付!$A$1:$AX$1,0))=0,"",INDEX(値貼付!$A$2:$AX$121,$S6,MATCH(AE$3,値貼付!$A$1:$AX$1,0)))</f>
        <v/>
      </c>
      <c r="AF6" s="9" t="str">
        <f t="array" ref="AF6">IF(INDEX(値貼付!$A$2:$AX$121,$S6,MATCH(AF$3,値貼付!$A$1:$AX$1,0))=0,"",INDEX(値貼付!$A$2:$AX$121,$S6,MATCH(AF$3,値貼付!$A$1:$AX$1,0)))</f>
        <v/>
      </c>
      <c r="AG6" s="9" t="str">
        <f t="array" ref="AG6">IF(INDEX(値貼付!$A$2:$AX$121,$S6,MATCH(AG$3,値貼付!$A$1:$AX$1,0))=0,"",INDEX(値貼付!$A$2:$AX$121,$S6,MATCH(AG$3,値貼付!$A$1:$AX$1,0)))</f>
        <v/>
      </c>
      <c r="AH6" s="9" t="str">
        <f t="array" ref="AH6">IF(INDEX(値貼付!$A$2:$AX$121,$S6,MATCH(AH$3,値貼付!$A$1:$AX$1,0))=0,"",INDEX(値貼付!$A$2:$AX$121,$S6,MATCH(AH$3,値貼付!$A$1:$AX$1,0)))</f>
        <v/>
      </c>
      <c r="AI6" s="9" t="str">
        <f t="array" ref="AI6">IF(INDEX(値貼付!$A$2:$AX$121,$S6,MATCH(AA$3,値貼付!$A$1:$AX$1,0))=0,"",PHONETIC(INDEX(値貼付!$A$2:$AX$121,$S6,MATCH(AA$3,値貼付!$A$1:$AX$1,0))))</f>
        <v/>
      </c>
      <c r="AJ6" s="16"/>
      <c r="AK6" s="11"/>
    </row>
    <row r="7" spans="1:37">
      <c r="A7" s="73"/>
      <c r="B7" s="70"/>
      <c r="C7" s="16"/>
      <c r="D7" s="64"/>
      <c r="E7" s="6" t="str">
        <f t="shared" si="0"/>
        <v/>
      </c>
      <c r="F7" s="6" t="str">
        <f t="shared" si="1"/>
        <v/>
      </c>
      <c r="G7" s="6" t="str">
        <f t="shared" si="2"/>
        <v/>
      </c>
      <c r="H7" s="6" t="str">
        <f t="shared" si="3"/>
        <v/>
      </c>
      <c r="I7" s="7" t="str">
        <f t="shared" si="4"/>
        <v/>
      </c>
      <c r="J7" s="6" t="str">
        <f t="shared" si="5"/>
        <v/>
      </c>
      <c r="K7" s="8" t="str">
        <f>IF($O7="","",MID(VLOOKUP($O7,$S$4:$AK$123,16),MIN(FIND({0,1,2,3,4,5,6,7,8,9},VLOOKUP($O7,$S$4:$AK$123,16)&amp;1234567890)),LEN(VLOOKUP($O7,$S$4:$AK$123,16))*10-SUM(LEN(SUBSTITUTE(VLOOKUP($O7,$S$4:$AK$123,16),{0,1,2,3,4,5,6,7,8,9},)))))</f>
        <v/>
      </c>
      <c r="L7" s="8" t="str">
        <f t="shared" si="6"/>
        <v/>
      </c>
      <c r="M7" s="8" t="str">
        <f t="shared" si="7"/>
        <v/>
      </c>
      <c r="N7" s="7" t="str">
        <f t="shared" si="8"/>
        <v/>
      </c>
      <c r="O7" s="30"/>
      <c r="S7" s="8">
        <v>4</v>
      </c>
      <c r="T7" s="6" t="str">
        <f t="array" ref="T7">IF(INDEX(値貼付!$A$2:$AX$121,$S7,MATCH(T$3,値貼付!$A$1:$AX$1,0))=0,"",INDEX(値貼付!$A$2:$AX$121,$S7,MATCH(T$3,値貼付!$A$1:$AX$1,0)))</f>
        <v/>
      </c>
      <c r="U7" s="6" t="str">
        <f t="array" ref="U7">IF(INDEX(値貼付!$A$2:$AX$121,$S7,MATCH(U$3,値貼付!$A$1:$AX$1,0))=0,"",INDEX(値貼付!$A$2:$AX$121,$S7,MATCH(U$3,値貼付!$A$1:$AX$1,0)))</f>
        <v/>
      </c>
      <c r="V7" s="6" t="str">
        <f t="array" ref="V7">IF(INDEX(値貼付!$A$2:$AX$121,$S7,MATCH(V$3,値貼付!$A$1:$AX$1,0))=0,"",INDEX(値貼付!$A$2:$AX$121,$S7,MATCH(V$3,値貼付!$A$1:$AX$1,0)))</f>
        <v/>
      </c>
      <c r="W7" s="6" t="str">
        <f t="array" ref="W7">IF(INDEX(値貼付!$A$2:$AX$121,$S7,MATCH(W$3,値貼付!$A$1:$AX$1,0))=0,"",INDEX(値貼付!$A$2:$AX$121,$S7,MATCH(W$3,値貼付!$A$1:$AX$1,0)))</f>
        <v/>
      </c>
      <c r="X7" s="6" t="str">
        <f t="array" ref="X7">IF(INDEX(値貼付!$A$2:$AX$121,$S7,MATCH(X$3,値貼付!$A$1:$AX$1,0))=0,"",INDEX(値貼付!$A$2:$AX$121,$S7,MATCH(X$3,値貼付!$A$1:$AX$1,0)))</f>
        <v/>
      </c>
      <c r="Y7" s="6" t="str">
        <f t="array" ref="Y7">IF(INDEX(値貼付!$A$2:$AX$121,$S7,MATCH(Y$3,値貼付!$A$1:$AX$1,0))=0,"",INDEX(値貼付!$A$2:$AX$121,$S7,MATCH(Y$3,値貼付!$A$1:$AX$1,0)))</f>
        <v/>
      </c>
      <c r="Z7" s="9" t="str">
        <f t="array" ref="Z7">IF(INDEX(値貼付!$A$2:$AX$121,$S7,MATCH(Z$3,値貼付!$A$1:$AX$1,0))=0,"",INDEX(値貼付!$A$2:$AX$121,$S7,MATCH(Z$3,値貼付!$A$1:$AX$1,0)))</f>
        <v/>
      </c>
      <c r="AA7" s="9" t="str">
        <f t="array" ref="AA7">IF(INDEX(値貼付!$A$2:$AX$121,$S7,MATCH(AA$3,値貼付!$A$1:$AX$1,0))=0,"",INDEX(値貼付!$A$2:$AX$121,$S7,MATCH(AA$3,値貼付!$A$1:$AX$1,0)))</f>
        <v/>
      </c>
      <c r="AB7" s="11" t="str">
        <f t="array" ref="AB7">IF(INDEX(値貼付!$A$2:$AX$121,$S7,MATCH(AB$3,値貼付!$A$1:$AX$1,0))=0,"",INDEX(値貼付!$A$2:$AX$121,$S7,MATCH(AB$3,値貼付!$A$1:$AX$1,0)))</f>
        <v/>
      </c>
      <c r="AC7" s="9" t="str">
        <f t="array" ref="AC7">IF(INDEX(値貼付!$A$2:$AX$121,$S7,MATCH(AC$3,値貼付!$A$1:$AX$1,0))=0,"",INDEX(値貼付!$A$2:$AX$121,$S7,MATCH(AC$3,値貼付!$A$1:$AX$1,0)))</f>
        <v/>
      </c>
      <c r="AD7" s="9" t="str">
        <f t="array" ref="AD7">IF(INDEX(値貼付!$A$2:$AX$121,$S7,MATCH(AD$3,値貼付!$A$1:$AX$1,0))=0,"",INDEX(値貼付!$A$2:$AX$121,$S7,MATCH(AD$3,値貼付!$A$1:$AX$1,0)))</f>
        <v/>
      </c>
      <c r="AE7" s="9" t="str">
        <f t="array" ref="AE7">IF(INDEX(値貼付!$A$2:$AX$121,$S7,MATCH(AE$3,値貼付!$A$1:$AX$1,0))=0,"",INDEX(値貼付!$A$2:$AX$121,$S7,MATCH(AE$3,値貼付!$A$1:$AX$1,0)))</f>
        <v/>
      </c>
      <c r="AF7" s="9" t="str">
        <f t="array" ref="AF7">IF(INDEX(値貼付!$A$2:$AX$121,$S7,MATCH(AF$3,値貼付!$A$1:$AX$1,0))=0,"",INDEX(値貼付!$A$2:$AX$121,$S7,MATCH(AF$3,値貼付!$A$1:$AX$1,0)))</f>
        <v/>
      </c>
      <c r="AG7" s="9" t="str">
        <f t="array" ref="AG7">IF(INDEX(値貼付!$A$2:$AX$121,$S7,MATCH(AG$3,値貼付!$A$1:$AX$1,0))=0,"",INDEX(値貼付!$A$2:$AX$121,$S7,MATCH(AG$3,値貼付!$A$1:$AX$1,0)))</f>
        <v/>
      </c>
      <c r="AH7" s="9" t="str">
        <f t="array" ref="AH7">IF(INDEX(値貼付!$A$2:$AX$121,$S7,MATCH(AH$3,値貼付!$A$1:$AX$1,0))=0,"",INDEX(値貼付!$A$2:$AX$121,$S7,MATCH(AH$3,値貼付!$A$1:$AX$1,0)))</f>
        <v/>
      </c>
      <c r="AI7" s="9" t="str">
        <f t="array" ref="AI7">IF(INDEX(値貼付!$A$2:$AX$121,$S7,MATCH(AA$3,値貼付!$A$1:$AX$1,0))=0,"",PHONETIC(INDEX(値貼付!$A$2:$AX$121,$S7,MATCH(AA$3,値貼付!$A$1:$AX$1,0))))</f>
        <v/>
      </c>
      <c r="AJ7" s="16"/>
      <c r="AK7" s="11"/>
    </row>
    <row r="8" spans="1:37">
      <c r="A8" s="73"/>
      <c r="B8" s="70"/>
      <c r="C8" s="16"/>
      <c r="D8" s="64"/>
      <c r="E8" s="6" t="str">
        <f t="shared" si="0"/>
        <v/>
      </c>
      <c r="F8" s="6" t="str">
        <f t="shared" si="1"/>
        <v/>
      </c>
      <c r="G8" s="6" t="str">
        <f t="shared" si="2"/>
        <v/>
      </c>
      <c r="H8" s="6" t="str">
        <f t="shared" si="3"/>
        <v/>
      </c>
      <c r="I8" s="7" t="str">
        <f t="shared" si="4"/>
        <v/>
      </c>
      <c r="J8" s="6" t="str">
        <f t="shared" si="5"/>
        <v/>
      </c>
      <c r="K8" s="8" t="str">
        <f>IF($O8="","",MID(VLOOKUP($O8,$S$4:$AK$123,16),MIN(FIND({0,1,2,3,4,5,6,7,8,9},VLOOKUP($O8,$S$4:$AK$123,16)&amp;1234567890)),LEN(VLOOKUP($O8,$S$4:$AK$123,16))*10-SUM(LEN(SUBSTITUTE(VLOOKUP($O8,$S$4:$AK$123,16),{0,1,2,3,4,5,6,7,8,9},)))))</f>
        <v/>
      </c>
      <c r="L8" s="8" t="str">
        <f t="shared" si="6"/>
        <v/>
      </c>
      <c r="M8" s="8" t="str">
        <f t="shared" si="7"/>
        <v/>
      </c>
      <c r="N8" s="7" t="str">
        <f t="shared" si="8"/>
        <v/>
      </c>
      <c r="O8" s="30"/>
      <c r="S8" s="8">
        <v>5</v>
      </c>
      <c r="T8" s="6" t="str">
        <f t="array" ref="T8">IF(INDEX(値貼付!$A$2:$AX$121,$S8,MATCH(T$3,値貼付!$A$1:$AX$1,0))=0,"",INDEX(値貼付!$A$2:$AX$121,$S8,MATCH(T$3,値貼付!$A$1:$AX$1,0)))</f>
        <v/>
      </c>
      <c r="U8" s="6" t="str">
        <f t="array" ref="U8">IF(INDEX(値貼付!$A$2:$AX$121,$S8,MATCH(U$3,値貼付!$A$1:$AX$1,0))=0,"",INDEX(値貼付!$A$2:$AX$121,$S8,MATCH(U$3,値貼付!$A$1:$AX$1,0)))</f>
        <v/>
      </c>
      <c r="V8" s="6" t="str">
        <f t="array" ref="V8">IF(INDEX(値貼付!$A$2:$AX$121,$S8,MATCH(V$3,値貼付!$A$1:$AX$1,0))=0,"",INDEX(値貼付!$A$2:$AX$121,$S8,MATCH(V$3,値貼付!$A$1:$AX$1,0)))</f>
        <v/>
      </c>
      <c r="W8" s="6" t="str">
        <f t="array" ref="W8">IF(INDEX(値貼付!$A$2:$AX$121,$S8,MATCH(W$3,値貼付!$A$1:$AX$1,0))=0,"",INDEX(値貼付!$A$2:$AX$121,$S8,MATCH(W$3,値貼付!$A$1:$AX$1,0)))</f>
        <v/>
      </c>
      <c r="X8" s="6" t="str">
        <f t="array" ref="X8">IF(INDEX(値貼付!$A$2:$AX$121,$S8,MATCH(X$3,値貼付!$A$1:$AX$1,0))=0,"",INDEX(値貼付!$A$2:$AX$121,$S8,MATCH(X$3,値貼付!$A$1:$AX$1,0)))</f>
        <v/>
      </c>
      <c r="Y8" s="6" t="str">
        <f t="array" ref="Y8">IF(INDEX(値貼付!$A$2:$AX$121,$S8,MATCH(Y$3,値貼付!$A$1:$AX$1,0))=0,"",INDEX(値貼付!$A$2:$AX$121,$S8,MATCH(Y$3,値貼付!$A$1:$AX$1,0)))</f>
        <v/>
      </c>
      <c r="Z8" s="9" t="str">
        <f t="array" ref="Z8">IF(INDEX(値貼付!$A$2:$AX$121,$S8,MATCH(Z$3,値貼付!$A$1:$AX$1,0))=0,"",INDEX(値貼付!$A$2:$AX$121,$S8,MATCH(Z$3,値貼付!$A$1:$AX$1,0)))</f>
        <v/>
      </c>
      <c r="AA8" s="9" t="str">
        <f t="array" ref="AA8">IF(INDEX(値貼付!$A$2:$AX$121,$S8,MATCH(AA$3,値貼付!$A$1:$AX$1,0))=0,"",INDEX(値貼付!$A$2:$AX$121,$S8,MATCH(AA$3,値貼付!$A$1:$AX$1,0)))</f>
        <v/>
      </c>
      <c r="AB8" s="11" t="str">
        <f t="array" ref="AB8">IF(INDEX(値貼付!$A$2:$AX$121,$S8,MATCH(AB$3,値貼付!$A$1:$AX$1,0))=0,"",INDEX(値貼付!$A$2:$AX$121,$S8,MATCH(AB$3,値貼付!$A$1:$AX$1,0)))</f>
        <v/>
      </c>
      <c r="AC8" s="9" t="str">
        <f t="array" ref="AC8">IF(INDEX(値貼付!$A$2:$AX$121,$S8,MATCH(AC$3,値貼付!$A$1:$AX$1,0))=0,"",INDEX(値貼付!$A$2:$AX$121,$S8,MATCH(AC$3,値貼付!$A$1:$AX$1,0)))</f>
        <v/>
      </c>
      <c r="AD8" s="9" t="str">
        <f t="array" ref="AD8">IF(INDEX(値貼付!$A$2:$AX$121,$S8,MATCH(AD$3,値貼付!$A$1:$AX$1,0))=0,"",INDEX(値貼付!$A$2:$AX$121,$S8,MATCH(AD$3,値貼付!$A$1:$AX$1,0)))</f>
        <v/>
      </c>
      <c r="AE8" s="9" t="str">
        <f t="array" ref="AE8">IF(INDEX(値貼付!$A$2:$AX$121,$S8,MATCH(AE$3,値貼付!$A$1:$AX$1,0))=0,"",INDEX(値貼付!$A$2:$AX$121,$S8,MATCH(AE$3,値貼付!$A$1:$AX$1,0)))</f>
        <v/>
      </c>
      <c r="AF8" s="9" t="str">
        <f t="array" ref="AF8">IF(INDEX(値貼付!$A$2:$AX$121,$S8,MATCH(AF$3,値貼付!$A$1:$AX$1,0))=0,"",INDEX(値貼付!$A$2:$AX$121,$S8,MATCH(AF$3,値貼付!$A$1:$AX$1,0)))</f>
        <v/>
      </c>
      <c r="AG8" s="9" t="str">
        <f t="array" ref="AG8">IF(INDEX(値貼付!$A$2:$AX$121,$S8,MATCH(AG$3,値貼付!$A$1:$AX$1,0))=0,"",INDEX(値貼付!$A$2:$AX$121,$S8,MATCH(AG$3,値貼付!$A$1:$AX$1,0)))</f>
        <v/>
      </c>
      <c r="AH8" s="9" t="str">
        <f t="array" ref="AH8">IF(INDEX(値貼付!$A$2:$AX$121,$S8,MATCH(AH$3,値貼付!$A$1:$AX$1,0))=0,"",INDEX(値貼付!$A$2:$AX$121,$S8,MATCH(AH$3,値貼付!$A$1:$AX$1,0)))</f>
        <v/>
      </c>
      <c r="AI8" s="9" t="str">
        <f t="array" ref="AI8">IF(INDEX(値貼付!$A$2:$AX$121,$S8,MATCH(AA$3,値貼付!$A$1:$AX$1,0))=0,"",PHONETIC(INDEX(値貼付!$A$2:$AX$121,$S8,MATCH(AA$3,値貼付!$A$1:$AX$1,0))))</f>
        <v/>
      </c>
      <c r="AJ8" s="16"/>
      <c r="AK8" s="11"/>
    </row>
    <row r="9" spans="1:37">
      <c r="A9" s="73"/>
      <c r="B9" s="70"/>
      <c r="C9" s="16"/>
      <c r="D9" s="64"/>
      <c r="E9" s="6" t="str">
        <f t="shared" si="0"/>
        <v/>
      </c>
      <c r="F9" s="6" t="str">
        <f t="shared" si="1"/>
        <v/>
      </c>
      <c r="G9" s="6" t="str">
        <f t="shared" si="2"/>
        <v/>
      </c>
      <c r="H9" s="6" t="str">
        <f t="shared" si="3"/>
        <v/>
      </c>
      <c r="I9" s="7" t="str">
        <f t="shared" si="4"/>
        <v/>
      </c>
      <c r="J9" s="6" t="str">
        <f t="shared" si="5"/>
        <v/>
      </c>
      <c r="K9" s="8" t="str">
        <f>IF($O9="","",MID(VLOOKUP($O9,$S$4:$AK$123,16),MIN(FIND({0,1,2,3,4,5,6,7,8,9},VLOOKUP($O9,$S$4:$AK$123,16)&amp;1234567890)),LEN(VLOOKUP($O9,$S$4:$AK$123,16))*10-SUM(LEN(SUBSTITUTE(VLOOKUP($O9,$S$4:$AK$123,16),{0,1,2,3,4,5,6,7,8,9},)))))</f>
        <v/>
      </c>
      <c r="L9" s="8" t="str">
        <f t="shared" si="6"/>
        <v/>
      </c>
      <c r="M9" s="8" t="str">
        <f t="shared" si="7"/>
        <v/>
      </c>
      <c r="N9" s="7" t="str">
        <f t="shared" si="8"/>
        <v/>
      </c>
      <c r="O9" s="30"/>
      <c r="S9" s="8">
        <v>6</v>
      </c>
      <c r="T9" s="6" t="str">
        <f t="array" ref="T9">IF(INDEX(値貼付!$A$2:$AX$121,$S9,MATCH(T$3,値貼付!$A$1:$AX$1,0))=0,"",INDEX(値貼付!$A$2:$AX$121,$S9,MATCH(T$3,値貼付!$A$1:$AX$1,0)))</f>
        <v/>
      </c>
      <c r="U9" s="6" t="str">
        <f t="array" ref="U9">IF(INDEX(値貼付!$A$2:$AX$121,$S9,MATCH(U$3,値貼付!$A$1:$AX$1,0))=0,"",INDEX(値貼付!$A$2:$AX$121,$S9,MATCH(U$3,値貼付!$A$1:$AX$1,0)))</f>
        <v/>
      </c>
      <c r="V9" s="6" t="str">
        <f t="array" ref="V9">IF(INDEX(値貼付!$A$2:$AX$121,$S9,MATCH(V$3,値貼付!$A$1:$AX$1,0))=0,"",INDEX(値貼付!$A$2:$AX$121,$S9,MATCH(V$3,値貼付!$A$1:$AX$1,0)))</f>
        <v/>
      </c>
      <c r="W9" s="6" t="str">
        <f t="array" ref="W9">IF(INDEX(値貼付!$A$2:$AX$121,$S9,MATCH(W$3,値貼付!$A$1:$AX$1,0))=0,"",INDEX(値貼付!$A$2:$AX$121,$S9,MATCH(W$3,値貼付!$A$1:$AX$1,0)))</f>
        <v/>
      </c>
      <c r="X9" s="6" t="str">
        <f t="array" ref="X9">IF(INDEX(値貼付!$A$2:$AX$121,$S9,MATCH(X$3,値貼付!$A$1:$AX$1,0))=0,"",INDEX(値貼付!$A$2:$AX$121,$S9,MATCH(X$3,値貼付!$A$1:$AX$1,0)))</f>
        <v/>
      </c>
      <c r="Y9" s="6" t="str">
        <f t="array" ref="Y9">IF(INDEX(値貼付!$A$2:$AX$121,$S9,MATCH(Y$3,値貼付!$A$1:$AX$1,0))=0,"",INDEX(値貼付!$A$2:$AX$121,$S9,MATCH(Y$3,値貼付!$A$1:$AX$1,0)))</f>
        <v/>
      </c>
      <c r="Z9" s="9" t="str">
        <f t="array" ref="Z9">IF(INDEX(値貼付!$A$2:$AX$121,$S9,MATCH(Z$3,値貼付!$A$1:$AX$1,0))=0,"",INDEX(値貼付!$A$2:$AX$121,$S9,MATCH(Z$3,値貼付!$A$1:$AX$1,0)))</f>
        <v/>
      </c>
      <c r="AA9" s="9" t="str">
        <f t="array" ref="AA9">IF(INDEX(値貼付!$A$2:$AX$121,$S9,MATCH(AA$3,値貼付!$A$1:$AX$1,0))=0,"",INDEX(値貼付!$A$2:$AX$121,$S9,MATCH(AA$3,値貼付!$A$1:$AX$1,0)))</f>
        <v/>
      </c>
      <c r="AB9" s="11" t="str">
        <f t="array" ref="AB9">IF(INDEX(値貼付!$A$2:$AX$121,$S9,MATCH(AB$3,値貼付!$A$1:$AX$1,0))=0,"",INDEX(値貼付!$A$2:$AX$121,$S9,MATCH(AB$3,値貼付!$A$1:$AX$1,0)))</f>
        <v/>
      </c>
      <c r="AC9" s="9" t="str">
        <f t="array" ref="AC9">IF(INDEX(値貼付!$A$2:$AX$121,$S9,MATCH(AC$3,値貼付!$A$1:$AX$1,0))=0,"",INDEX(値貼付!$A$2:$AX$121,$S9,MATCH(AC$3,値貼付!$A$1:$AX$1,0)))</f>
        <v/>
      </c>
      <c r="AD9" s="9" t="str">
        <f t="array" ref="AD9">IF(INDEX(値貼付!$A$2:$AX$121,$S9,MATCH(AD$3,値貼付!$A$1:$AX$1,0))=0,"",INDEX(値貼付!$A$2:$AX$121,$S9,MATCH(AD$3,値貼付!$A$1:$AX$1,0)))</f>
        <v/>
      </c>
      <c r="AE9" s="9" t="str">
        <f t="array" ref="AE9">IF(INDEX(値貼付!$A$2:$AX$121,$S9,MATCH(AE$3,値貼付!$A$1:$AX$1,0))=0,"",INDEX(値貼付!$A$2:$AX$121,$S9,MATCH(AE$3,値貼付!$A$1:$AX$1,0)))</f>
        <v/>
      </c>
      <c r="AF9" s="9" t="str">
        <f t="array" ref="AF9">IF(INDEX(値貼付!$A$2:$AX$121,$S9,MATCH(AF$3,値貼付!$A$1:$AX$1,0))=0,"",INDEX(値貼付!$A$2:$AX$121,$S9,MATCH(AF$3,値貼付!$A$1:$AX$1,0)))</f>
        <v/>
      </c>
      <c r="AG9" s="9" t="str">
        <f t="array" ref="AG9">IF(INDEX(値貼付!$A$2:$AX$121,$S9,MATCH(AG$3,値貼付!$A$1:$AX$1,0))=0,"",INDEX(値貼付!$A$2:$AX$121,$S9,MATCH(AG$3,値貼付!$A$1:$AX$1,0)))</f>
        <v/>
      </c>
      <c r="AH9" s="9" t="str">
        <f t="array" ref="AH9">IF(INDEX(値貼付!$A$2:$AX$121,$S9,MATCH(AH$3,値貼付!$A$1:$AX$1,0))=0,"",INDEX(値貼付!$A$2:$AX$121,$S9,MATCH(AH$3,値貼付!$A$1:$AX$1,0)))</f>
        <v/>
      </c>
      <c r="AI9" s="9" t="str">
        <f t="array" ref="AI9">IF(INDEX(値貼付!$A$2:$AX$121,$S9,MATCH(AA$3,値貼付!$A$1:$AX$1,0))=0,"",PHONETIC(INDEX(値貼付!$A$2:$AX$121,$S9,MATCH(AA$3,値貼付!$A$1:$AX$1,0))))</f>
        <v/>
      </c>
      <c r="AJ9" s="16"/>
      <c r="AK9" s="11"/>
    </row>
    <row r="10" spans="1:37">
      <c r="A10" s="73"/>
      <c r="B10" s="70"/>
      <c r="C10" s="16"/>
      <c r="D10" s="64"/>
      <c r="E10" s="6" t="str">
        <f t="shared" si="0"/>
        <v/>
      </c>
      <c r="F10" s="6" t="str">
        <f t="shared" si="1"/>
        <v/>
      </c>
      <c r="G10" s="6" t="str">
        <f t="shared" si="2"/>
        <v/>
      </c>
      <c r="H10" s="6" t="str">
        <f t="shared" si="3"/>
        <v/>
      </c>
      <c r="I10" s="7" t="str">
        <f t="shared" si="4"/>
        <v/>
      </c>
      <c r="J10" s="6" t="str">
        <f t="shared" si="5"/>
        <v/>
      </c>
      <c r="K10" s="8" t="str">
        <f>IF($O10="","",MID(VLOOKUP($O10,$S$4:$AK$123,16),MIN(FIND({0,1,2,3,4,5,6,7,8,9},VLOOKUP($O10,$S$4:$AK$123,16)&amp;1234567890)),LEN(VLOOKUP($O10,$S$4:$AK$123,16))*10-SUM(LEN(SUBSTITUTE(VLOOKUP($O10,$S$4:$AK$123,16),{0,1,2,3,4,5,6,7,8,9},)))))</f>
        <v/>
      </c>
      <c r="L10" s="8" t="str">
        <f t="shared" si="6"/>
        <v/>
      </c>
      <c r="M10" s="8" t="str">
        <f t="shared" si="7"/>
        <v/>
      </c>
      <c r="N10" s="7" t="str">
        <f t="shared" si="8"/>
        <v/>
      </c>
      <c r="O10" s="30"/>
      <c r="S10" s="8">
        <v>7</v>
      </c>
      <c r="T10" s="6" t="str">
        <f t="array" ref="T10">IF(INDEX(値貼付!$A$2:$AX$121,$S10,MATCH(T$3,値貼付!$A$1:$AX$1,0))=0,"",INDEX(値貼付!$A$2:$AX$121,$S10,MATCH(T$3,値貼付!$A$1:$AX$1,0)))</f>
        <v/>
      </c>
      <c r="U10" s="6" t="str">
        <f t="array" ref="U10">IF(INDEX(値貼付!$A$2:$AX$121,$S10,MATCH(U$3,値貼付!$A$1:$AX$1,0))=0,"",INDEX(値貼付!$A$2:$AX$121,$S10,MATCH(U$3,値貼付!$A$1:$AX$1,0)))</f>
        <v/>
      </c>
      <c r="V10" s="6" t="str">
        <f t="array" ref="V10">IF(INDEX(値貼付!$A$2:$AX$121,$S10,MATCH(V$3,値貼付!$A$1:$AX$1,0))=0,"",INDEX(値貼付!$A$2:$AX$121,$S10,MATCH(V$3,値貼付!$A$1:$AX$1,0)))</f>
        <v/>
      </c>
      <c r="W10" s="6" t="str">
        <f t="array" ref="W10">IF(INDEX(値貼付!$A$2:$AX$121,$S10,MATCH(W$3,値貼付!$A$1:$AX$1,0))=0,"",INDEX(値貼付!$A$2:$AX$121,$S10,MATCH(W$3,値貼付!$A$1:$AX$1,0)))</f>
        <v/>
      </c>
      <c r="X10" s="6" t="str">
        <f t="array" ref="X10">IF(INDEX(値貼付!$A$2:$AX$121,$S10,MATCH(X$3,値貼付!$A$1:$AX$1,0))=0,"",INDEX(値貼付!$A$2:$AX$121,$S10,MATCH(X$3,値貼付!$A$1:$AX$1,0)))</f>
        <v/>
      </c>
      <c r="Y10" s="6" t="str">
        <f t="array" ref="Y10">IF(INDEX(値貼付!$A$2:$AX$121,$S10,MATCH(Y$3,値貼付!$A$1:$AX$1,0))=0,"",INDEX(値貼付!$A$2:$AX$121,$S10,MATCH(Y$3,値貼付!$A$1:$AX$1,0)))</f>
        <v/>
      </c>
      <c r="Z10" s="9" t="str">
        <f t="array" ref="Z10">IF(INDEX(値貼付!$A$2:$AX$121,$S10,MATCH(Z$3,値貼付!$A$1:$AX$1,0))=0,"",INDEX(値貼付!$A$2:$AX$121,$S10,MATCH(Z$3,値貼付!$A$1:$AX$1,0)))</f>
        <v/>
      </c>
      <c r="AA10" s="9" t="str">
        <f t="array" ref="AA10">IF(INDEX(値貼付!$A$2:$AX$121,$S10,MATCH(AA$3,値貼付!$A$1:$AX$1,0))=0,"",INDEX(値貼付!$A$2:$AX$121,$S10,MATCH(AA$3,値貼付!$A$1:$AX$1,0)))</f>
        <v/>
      </c>
      <c r="AB10" s="11" t="str">
        <f t="array" ref="AB10">IF(INDEX(値貼付!$A$2:$AX$121,$S10,MATCH(AB$3,値貼付!$A$1:$AX$1,0))=0,"",INDEX(値貼付!$A$2:$AX$121,$S10,MATCH(AB$3,値貼付!$A$1:$AX$1,0)))</f>
        <v/>
      </c>
      <c r="AC10" s="9" t="str">
        <f t="array" ref="AC10">IF(INDEX(値貼付!$A$2:$AX$121,$S10,MATCH(AC$3,値貼付!$A$1:$AX$1,0))=0,"",INDEX(値貼付!$A$2:$AX$121,$S10,MATCH(AC$3,値貼付!$A$1:$AX$1,0)))</f>
        <v/>
      </c>
      <c r="AD10" s="9" t="str">
        <f t="array" ref="AD10">IF(INDEX(値貼付!$A$2:$AX$121,$S10,MATCH(AD$3,値貼付!$A$1:$AX$1,0))=0,"",INDEX(値貼付!$A$2:$AX$121,$S10,MATCH(AD$3,値貼付!$A$1:$AX$1,0)))</f>
        <v/>
      </c>
      <c r="AE10" s="9" t="str">
        <f t="array" ref="AE10">IF(INDEX(値貼付!$A$2:$AX$121,$S10,MATCH(AE$3,値貼付!$A$1:$AX$1,0))=0,"",INDEX(値貼付!$A$2:$AX$121,$S10,MATCH(AE$3,値貼付!$A$1:$AX$1,0)))</f>
        <v/>
      </c>
      <c r="AF10" s="9" t="str">
        <f t="array" ref="AF10">IF(INDEX(値貼付!$A$2:$AX$121,$S10,MATCH(AF$3,値貼付!$A$1:$AX$1,0))=0,"",INDEX(値貼付!$A$2:$AX$121,$S10,MATCH(AF$3,値貼付!$A$1:$AX$1,0)))</f>
        <v/>
      </c>
      <c r="AG10" s="9" t="str">
        <f t="array" ref="AG10">IF(INDEX(値貼付!$A$2:$AX$121,$S10,MATCH(AG$3,値貼付!$A$1:$AX$1,0))=0,"",INDEX(値貼付!$A$2:$AX$121,$S10,MATCH(AG$3,値貼付!$A$1:$AX$1,0)))</f>
        <v/>
      </c>
      <c r="AH10" s="9" t="str">
        <f t="array" ref="AH10">IF(INDEX(値貼付!$A$2:$AX$121,$S10,MATCH(AH$3,値貼付!$A$1:$AX$1,0))=0,"",INDEX(値貼付!$A$2:$AX$121,$S10,MATCH(AH$3,値貼付!$A$1:$AX$1,0)))</f>
        <v/>
      </c>
      <c r="AI10" s="9" t="str">
        <f t="array" ref="AI10">IF(INDEX(値貼付!$A$2:$AX$121,$S10,MATCH(AA$3,値貼付!$A$1:$AX$1,0))=0,"",PHONETIC(INDEX(値貼付!$A$2:$AX$121,$S10,MATCH(AA$3,値貼付!$A$1:$AX$1,0))))</f>
        <v/>
      </c>
      <c r="AJ10" s="16"/>
      <c r="AK10" s="11"/>
    </row>
    <row r="11" spans="1:37">
      <c r="A11" s="73"/>
      <c r="B11" s="70"/>
      <c r="C11" s="16"/>
      <c r="D11" s="64"/>
      <c r="E11" s="6" t="str">
        <f t="shared" si="0"/>
        <v/>
      </c>
      <c r="F11" s="6" t="str">
        <f t="shared" si="1"/>
        <v/>
      </c>
      <c r="G11" s="6" t="str">
        <f t="shared" si="2"/>
        <v/>
      </c>
      <c r="H11" s="6" t="str">
        <f t="shared" si="3"/>
        <v/>
      </c>
      <c r="I11" s="7" t="str">
        <f t="shared" si="4"/>
        <v/>
      </c>
      <c r="J11" s="6" t="str">
        <f t="shared" si="5"/>
        <v/>
      </c>
      <c r="K11" s="8" t="str">
        <f>IF($O11="","",MID(VLOOKUP($O11,$S$4:$AK$123,16),MIN(FIND({0,1,2,3,4,5,6,7,8,9},VLOOKUP($O11,$S$4:$AK$123,16)&amp;1234567890)),LEN(VLOOKUP($O11,$S$4:$AK$123,16))*10-SUM(LEN(SUBSTITUTE(VLOOKUP($O11,$S$4:$AK$123,16),{0,1,2,3,4,5,6,7,8,9},)))))</f>
        <v/>
      </c>
      <c r="L11" s="8" t="str">
        <f t="shared" si="6"/>
        <v/>
      </c>
      <c r="M11" s="8" t="str">
        <f t="shared" si="7"/>
        <v/>
      </c>
      <c r="N11" s="7" t="str">
        <f t="shared" si="8"/>
        <v/>
      </c>
      <c r="O11" s="30"/>
      <c r="S11" s="8">
        <v>8</v>
      </c>
      <c r="T11" s="6" t="str">
        <f t="array" ref="T11">IF(INDEX(値貼付!$A$2:$AX$121,$S11,MATCH(T$3,値貼付!$A$1:$AX$1,0))=0,"",INDEX(値貼付!$A$2:$AX$121,$S11,MATCH(T$3,値貼付!$A$1:$AX$1,0)))</f>
        <v/>
      </c>
      <c r="U11" s="6" t="str">
        <f t="array" ref="U11">IF(INDEX(値貼付!$A$2:$AX$121,$S11,MATCH(U$3,値貼付!$A$1:$AX$1,0))=0,"",INDEX(値貼付!$A$2:$AX$121,$S11,MATCH(U$3,値貼付!$A$1:$AX$1,0)))</f>
        <v/>
      </c>
      <c r="V11" s="6" t="str">
        <f t="array" ref="V11">IF(INDEX(値貼付!$A$2:$AX$121,$S11,MATCH(V$3,値貼付!$A$1:$AX$1,0))=0,"",INDEX(値貼付!$A$2:$AX$121,$S11,MATCH(V$3,値貼付!$A$1:$AX$1,0)))</f>
        <v/>
      </c>
      <c r="W11" s="6" t="str">
        <f t="array" ref="W11">IF(INDEX(値貼付!$A$2:$AX$121,$S11,MATCH(W$3,値貼付!$A$1:$AX$1,0))=0,"",INDEX(値貼付!$A$2:$AX$121,$S11,MATCH(W$3,値貼付!$A$1:$AX$1,0)))</f>
        <v/>
      </c>
      <c r="X11" s="6" t="str">
        <f t="array" ref="X11">IF(INDEX(値貼付!$A$2:$AX$121,$S11,MATCH(X$3,値貼付!$A$1:$AX$1,0))=0,"",INDEX(値貼付!$A$2:$AX$121,$S11,MATCH(X$3,値貼付!$A$1:$AX$1,0)))</f>
        <v/>
      </c>
      <c r="Y11" s="6" t="str">
        <f t="array" ref="Y11">IF(INDEX(値貼付!$A$2:$AX$121,$S11,MATCH(Y$3,値貼付!$A$1:$AX$1,0))=0,"",INDEX(値貼付!$A$2:$AX$121,$S11,MATCH(Y$3,値貼付!$A$1:$AX$1,0)))</f>
        <v/>
      </c>
      <c r="Z11" s="9" t="str">
        <f t="array" ref="Z11">IF(INDEX(値貼付!$A$2:$AX$121,$S11,MATCH(Z$3,値貼付!$A$1:$AX$1,0))=0,"",INDEX(値貼付!$A$2:$AX$121,$S11,MATCH(Z$3,値貼付!$A$1:$AX$1,0)))</f>
        <v/>
      </c>
      <c r="AA11" s="9" t="str">
        <f t="array" ref="AA11">IF(INDEX(値貼付!$A$2:$AX$121,$S11,MATCH(AA$3,値貼付!$A$1:$AX$1,0))=0,"",INDEX(値貼付!$A$2:$AX$121,$S11,MATCH(AA$3,値貼付!$A$1:$AX$1,0)))</f>
        <v/>
      </c>
      <c r="AB11" s="11" t="str">
        <f t="array" ref="AB11">IF(INDEX(値貼付!$A$2:$AX$121,$S11,MATCH(AB$3,値貼付!$A$1:$AX$1,0))=0,"",INDEX(値貼付!$A$2:$AX$121,$S11,MATCH(AB$3,値貼付!$A$1:$AX$1,0)))</f>
        <v/>
      </c>
      <c r="AC11" s="9" t="str">
        <f t="array" ref="AC11">IF(INDEX(値貼付!$A$2:$AX$121,$S11,MATCH(AC$3,値貼付!$A$1:$AX$1,0))=0,"",INDEX(値貼付!$A$2:$AX$121,$S11,MATCH(AC$3,値貼付!$A$1:$AX$1,0)))</f>
        <v/>
      </c>
      <c r="AD11" s="9" t="str">
        <f t="array" ref="AD11">IF(INDEX(値貼付!$A$2:$AX$121,$S11,MATCH(AD$3,値貼付!$A$1:$AX$1,0))=0,"",INDEX(値貼付!$A$2:$AX$121,$S11,MATCH(AD$3,値貼付!$A$1:$AX$1,0)))</f>
        <v/>
      </c>
      <c r="AE11" s="9" t="str">
        <f t="array" ref="AE11">IF(INDEX(値貼付!$A$2:$AX$121,$S11,MATCH(AE$3,値貼付!$A$1:$AX$1,0))=0,"",INDEX(値貼付!$A$2:$AX$121,$S11,MATCH(AE$3,値貼付!$A$1:$AX$1,0)))</f>
        <v/>
      </c>
      <c r="AF11" s="9" t="str">
        <f t="array" ref="AF11">IF(INDEX(値貼付!$A$2:$AX$121,$S11,MATCH(AF$3,値貼付!$A$1:$AX$1,0))=0,"",INDEX(値貼付!$A$2:$AX$121,$S11,MATCH(AF$3,値貼付!$A$1:$AX$1,0)))</f>
        <v/>
      </c>
      <c r="AG11" s="9" t="str">
        <f t="array" ref="AG11">IF(INDEX(値貼付!$A$2:$AX$121,$S11,MATCH(AG$3,値貼付!$A$1:$AX$1,0))=0,"",INDEX(値貼付!$A$2:$AX$121,$S11,MATCH(AG$3,値貼付!$A$1:$AX$1,0)))</f>
        <v/>
      </c>
      <c r="AH11" s="9" t="str">
        <f t="array" ref="AH11">IF(INDEX(値貼付!$A$2:$AX$121,$S11,MATCH(AH$3,値貼付!$A$1:$AX$1,0))=0,"",INDEX(値貼付!$A$2:$AX$121,$S11,MATCH(AH$3,値貼付!$A$1:$AX$1,0)))</f>
        <v/>
      </c>
      <c r="AI11" s="9" t="str">
        <f t="array" ref="AI11">IF(INDEX(値貼付!$A$2:$AX$121,$S11,MATCH(AA$3,値貼付!$A$1:$AX$1,0))=0,"",PHONETIC(INDEX(値貼付!$A$2:$AX$121,$S11,MATCH(AA$3,値貼付!$A$1:$AX$1,0))))</f>
        <v/>
      </c>
      <c r="AJ11" s="16"/>
      <c r="AK11" s="11"/>
    </row>
    <row r="12" spans="1:37">
      <c r="A12" s="73"/>
      <c r="B12" s="70"/>
      <c r="C12" s="16"/>
      <c r="D12" s="64"/>
      <c r="E12" s="6" t="str">
        <f t="shared" si="0"/>
        <v/>
      </c>
      <c r="F12" s="6" t="str">
        <f t="shared" si="1"/>
        <v/>
      </c>
      <c r="G12" s="6" t="str">
        <f t="shared" si="2"/>
        <v/>
      </c>
      <c r="H12" s="6" t="str">
        <f t="shared" si="3"/>
        <v/>
      </c>
      <c r="I12" s="7" t="str">
        <f t="shared" si="4"/>
        <v/>
      </c>
      <c r="J12" s="6" t="str">
        <f t="shared" si="5"/>
        <v/>
      </c>
      <c r="K12" s="8" t="str">
        <f>IF($O12="","",MID(VLOOKUP($O12,$S$4:$AK$123,16),MIN(FIND({0,1,2,3,4,5,6,7,8,9},VLOOKUP($O12,$S$4:$AK$123,16)&amp;1234567890)),LEN(VLOOKUP($O12,$S$4:$AK$123,16))*10-SUM(LEN(SUBSTITUTE(VLOOKUP($O12,$S$4:$AK$123,16),{0,1,2,3,4,5,6,7,8,9},)))))</f>
        <v/>
      </c>
      <c r="L12" s="8" t="str">
        <f t="shared" si="6"/>
        <v/>
      </c>
      <c r="M12" s="8" t="str">
        <f t="shared" si="7"/>
        <v/>
      </c>
      <c r="N12" s="7" t="str">
        <f t="shared" si="8"/>
        <v/>
      </c>
      <c r="O12" s="30"/>
      <c r="S12" s="8">
        <v>9</v>
      </c>
      <c r="T12" s="6" t="str">
        <f t="array" ref="T12">IF(INDEX(値貼付!$A$2:$AX$121,$S12,MATCH(T$3,値貼付!$A$1:$AX$1,0))=0,"",INDEX(値貼付!$A$2:$AX$121,$S12,MATCH(T$3,値貼付!$A$1:$AX$1,0)))</f>
        <v/>
      </c>
      <c r="U12" s="6" t="str">
        <f t="array" ref="U12">IF(INDEX(値貼付!$A$2:$AX$121,$S12,MATCH(U$3,値貼付!$A$1:$AX$1,0))=0,"",INDEX(値貼付!$A$2:$AX$121,$S12,MATCH(U$3,値貼付!$A$1:$AX$1,0)))</f>
        <v/>
      </c>
      <c r="V12" s="6" t="str">
        <f t="array" ref="V12">IF(INDEX(値貼付!$A$2:$AX$121,$S12,MATCH(V$3,値貼付!$A$1:$AX$1,0))=0,"",INDEX(値貼付!$A$2:$AX$121,$S12,MATCH(V$3,値貼付!$A$1:$AX$1,0)))</f>
        <v/>
      </c>
      <c r="W12" s="6" t="str">
        <f t="array" ref="W12">IF(INDEX(値貼付!$A$2:$AX$121,$S12,MATCH(W$3,値貼付!$A$1:$AX$1,0))=0,"",INDEX(値貼付!$A$2:$AX$121,$S12,MATCH(W$3,値貼付!$A$1:$AX$1,0)))</f>
        <v/>
      </c>
      <c r="X12" s="6" t="str">
        <f t="array" ref="X12">IF(INDEX(値貼付!$A$2:$AX$121,$S12,MATCH(X$3,値貼付!$A$1:$AX$1,0))=0,"",INDEX(値貼付!$A$2:$AX$121,$S12,MATCH(X$3,値貼付!$A$1:$AX$1,0)))</f>
        <v/>
      </c>
      <c r="Y12" s="6" t="str">
        <f t="array" ref="Y12">IF(INDEX(値貼付!$A$2:$AX$121,$S12,MATCH(Y$3,値貼付!$A$1:$AX$1,0))=0,"",INDEX(値貼付!$A$2:$AX$121,$S12,MATCH(Y$3,値貼付!$A$1:$AX$1,0)))</f>
        <v/>
      </c>
      <c r="Z12" s="9" t="str">
        <f t="array" ref="Z12">IF(INDEX(値貼付!$A$2:$AX$121,$S12,MATCH(Z$3,値貼付!$A$1:$AX$1,0))=0,"",INDEX(値貼付!$A$2:$AX$121,$S12,MATCH(Z$3,値貼付!$A$1:$AX$1,0)))</f>
        <v/>
      </c>
      <c r="AA12" s="9" t="str">
        <f t="array" ref="AA12">IF(INDEX(値貼付!$A$2:$AX$121,$S12,MATCH(AA$3,値貼付!$A$1:$AX$1,0))=0,"",INDEX(値貼付!$A$2:$AX$121,$S12,MATCH(AA$3,値貼付!$A$1:$AX$1,0)))</f>
        <v/>
      </c>
      <c r="AB12" s="11" t="str">
        <f t="array" ref="AB12">IF(INDEX(値貼付!$A$2:$AX$121,$S12,MATCH(AB$3,値貼付!$A$1:$AX$1,0))=0,"",INDEX(値貼付!$A$2:$AX$121,$S12,MATCH(AB$3,値貼付!$A$1:$AX$1,0)))</f>
        <v/>
      </c>
      <c r="AC12" s="9" t="str">
        <f t="array" ref="AC12">IF(INDEX(値貼付!$A$2:$AX$121,$S12,MATCH(AC$3,値貼付!$A$1:$AX$1,0))=0,"",INDEX(値貼付!$A$2:$AX$121,$S12,MATCH(AC$3,値貼付!$A$1:$AX$1,0)))</f>
        <v/>
      </c>
      <c r="AD12" s="9" t="str">
        <f t="array" ref="AD12">IF(INDEX(値貼付!$A$2:$AX$121,$S12,MATCH(AD$3,値貼付!$A$1:$AX$1,0))=0,"",INDEX(値貼付!$A$2:$AX$121,$S12,MATCH(AD$3,値貼付!$A$1:$AX$1,0)))</f>
        <v/>
      </c>
      <c r="AE12" s="9" t="str">
        <f t="array" ref="AE12">IF(INDEX(値貼付!$A$2:$AX$121,$S12,MATCH(AE$3,値貼付!$A$1:$AX$1,0))=0,"",INDEX(値貼付!$A$2:$AX$121,$S12,MATCH(AE$3,値貼付!$A$1:$AX$1,0)))</f>
        <v/>
      </c>
      <c r="AF12" s="9" t="str">
        <f t="array" ref="AF12">IF(INDEX(値貼付!$A$2:$AX$121,$S12,MATCH(AF$3,値貼付!$A$1:$AX$1,0))=0,"",INDEX(値貼付!$A$2:$AX$121,$S12,MATCH(AF$3,値貼付!$A$1:$AX$1,0)))</f>
        <v/>
      </c>
      <c r="AG12" s="9" t="str">
        <f t="array" ref="AG12">IF(INDEX(値貼付!$A$2:$AX$121,$S12,MATCH(AG$3,値貼付!$A$1:$AX$1,0))=0,"",INDEX(値貼付!$A$2:$AX$121,$S12,MATCH(AG$3,値貼付!$A$1:$AX$1,0)))</f>
        <v/>
      </c>
      <c r="AH12" s="9" t="str">
        <f t="array" ref="AH12">IF(INDEX(値貼付!$A$2:$AX$121,$S12,MATCH(AH$3,値貼付!$A$1:$AX$1,0))=0,"",INDEX(値貼付!$A$2:$AX$121,$S12,MATCH(AH$3,値貼付!$A$1:$AX$1,0)))</f>
        <v/>
      </c>
      <c r="AI12" s="9" t="str">
        <f t="array" ref="AI12">IF(INDEX(値貼付!$A$2:$AX$121,$S12,MATCH(AA$3,値貼付!$A$1:$AX$1,0))=0,"",PHONETIC(INDEX(値貼付!$A$2:$AX$121,$S12,MATCH(AA$3,値貼付!$A$1:$AX$1,0))))</f>
        <v/>
      </c>
      <c r="AJ12" s="16"/>
      <c r="AK12" s="11"/>
    </row>
    <row r="13" spans="1:37">
      <c r="A13" s="73"/>
      <c r="B13" s="70"/>
      <c r="C13" s="16"/>
      <c r="D13" s="64"/>
      <c r="E13" s="6" t="str">
        <f t="shared" si="0"/>
        <v/>
      </c>
      <c r="F13" s="6" t="str">
        <f t="shared" si="1"/>
        <v/>
      </c>
      <c r="G13" s="6" t="str">
        <f t="shared" si="2"/>
        <v/>
      </c>
      <c r="H13" s="6" t="str">
        <f t="shared" si="3"/>
        <v/>
      </c>
      <c r="I13" s="7" t="str">
        <f t="shared" si="4"/>
        <v/>
      </c>
      <c r="J13" s="6" t="str">
        <f t="shared" si="5"/>
        <v/>
      </c>
      <c r="K13" s="8" t="str">
        <f>IF($O13="","",MID(VLOOKUP($O13,$S$4:$AK$123,16),MIN(FIND({0,1,2,3,4,5,6,7,8,9},VLOOKUP($O13,$S$4:$AK$123,16)&amp;1234567890)),LEN(VLOOKUP($O13,$S$4:$AK$123,16))*10-SUM(LEN(SUBSTITUTE(VLOOKUP($O13,$S$4:$AK$123,16),{0,1,2,3,4,5,6,7,8,9},)))))</f>
        <v/>
      </c>
      <c r="L13" s="8" t="str">
        <f t="shared" si="6"/>
        <v/>
      </c>
      <c r="M13" s="8" t="str">
        <f t="shared" si="7"/>
        <v/>
      </c>
      <c r="N13" s="7" t="str">
        <f t="shared" si="8"/>
        <v/>
      </c>
      <c r="O13" s="30"/>
      <c r="S13" s="8">
        <v>10</v>
      </c>
      <c r="T13" s="6" t="str">
        <f t="array" ref="T13">IF(INDEX(値貼付!$A$2:$AX$121,$S13,MATCH(T$3,値貼付!$A$1:$AX$1,0))=0,"",INDEX(値貼付!$A$2:$AX$121,$S13,MATCH(T$3,値貼付!$A$1:$AX$1,0)))</f>
        <v/>
      </c>
      <c r="U13" s="6" t="str">
        <f t="array" ref="U13">IF(INDEX(値貼付!$A$2:$AX$121,$S13,MATCH(U$3,値貼付!$A$1:$AX$1,0))=0,"",INDEX(値貼付!$A$2:$AX$121,$S13,MATCH(U$3,値貼付!$A$1:$AX$1,0)))</f>
        <v/>
      </c>
      <c r="V13" s="6" t="str">
        <f t="array" ref="V13">IF(INDEX(値貼付!$A$2:$AX$121,$S13,MATCH(V$3,値貼付!$A$1:$AX$1,0))=0,"",INDEX(値貼付!$A$2:$AX$121,$S13,MATCH(V$3,値貼付!$A$1:$AX$1,0)))</f>
        <v/>
      </c>
      <c r="W13" s="6" t="str">
        <f t="array" ref="W13">IF(INDEX(値貼付!$A$2:$AX$121,$S13,MATCH(W$3,値貼付!$A$1:$AX$1,0))=0,"",INDEX(値貼付!$A$2:$AX$121,$S13,MATCH(W$3,値貼付!$A$1:$AX$1,0)))</f>
        <v/>
      </c>
      <c r="X13" s="6" t="str">
        <f t="array" ref="X13">IF(INDEX(値貼付!$A$2:$AX$121,$S13,MATCH(X$3,値貼付!$A$1:$AX$1,0))=0,"",INDEX(値貼付!$A$2:$AX$121,$S13,MATCH(X$3,値貼付!$A$1:$AX$1,0)))</f>
        <v/>
      </c>
      <c r="Y13" s="6" t="str">
        <f t="array" ref="Y13">IF(INDEX(値貼付!$A$2:$AX$121,$S13,MATCH(Y$3,値貼付!$A$1:$AX$1,0))=0,"",INDEX(値貼付!$A$2:$AX$121,$S13,MATCH(Y$3,値貼付!$A$1:$AX$1,0)))</f>
        <v/>
      </c>
      <c r="Z13" s="9" t="str">
        <f t="array" ref="Z13">IF(INDEX(値貼付!$A$2:$AX$121,$S13,MATCH(Z$3,値貼付!$A$1:$AX$1,0))=0,"",INDEX(値貼付!$A$2:$AX$121,$S13,MATCH(Z$3,値貼付!$A$1:$AX$1,0)))</f>
        <v/>
      </c>
      <c r="AA13" s="9" t="str">
        <f t="array" ref="AA13">IF(INDEX(値貼付!$A$2:$AX$121,$S13,MATCH(AA$3,値貼付!$A$1:$AX$1,0))=0,"",INDEX(値貼付!$A$2:$AX$121,$S13,MATCH(AA$3,値貼付!$A$1:$AX$1,0)))</f>
        <v/>
      </c>
      <c r="AB13" s="11" t="str">
        <f t="array" ref="AB13">IF(INDEX(値貼付!$A$2:$AX$121,$S13,MATCH(AB$3,値貼付!$A$1:$AX$1,0))=0,"",INDEX(値貼付!$A$2:$AX$121,$S13,MATCH(AB$3,値貼付!$A$1:$AX$1,0)))</f>
        <v/>
      </c>
      <c r="AC13" s="9" t="str">
        <f t="array" ref="AC13">IF(INDEX(値貼付!$A$2:$AX$121,$S13,MATCH(AC$3,値貼付!$A$1:$AX$1,0))=0,"",INDEX(値貼付!$A$2:$AX$121,$S13,MATCH(AC$3,値貼付!$A$1:$AX$1,0)))</f>
        <v/>
      </c>
      <c r="AD13" s="9" t="str">
        <f t="array" ref="AD13">IF(INDEX(値貼付!$A$2:$AX$121,$S13,MATCH(AD$3,値貼付!$A$1:$AX$1,0))=0,"",INDEX(値貼付!$A$2:$AX$121,$S13,MATCH(AD$3,値貼付!$A$1:$AX$1,0)))</f>
        <v/>
      </c>
      <c r="AE13" s="9" t="str">
        <f t="array" ref="AE13">IF(INDEX(値貼付!$A$2:$AX$121,$S13,MATCH(AE$3,値貼付!$A$1:$AX$1,0))=0,"",INDEX(値貼付!$A$2:$AX$121,$S13,MATCH(AE$3,値貼付!$A$1:$AX$1,0)))</f>
        <v/>
      </c>
      <c r="AF13" s="9" t="str">
        <f t="array" ref="AF13">IF(INDEX(値貼付!$A$2:$AX$121,$S13,MATCH(AF$3,値貼付!$A$1:$AX$1,0))=0,"",INDEX(値貼付!$A$2:$AX$121,$S13,MATCH(AF$3,値貼付!$A$1:$AX$1,0)))</f>
        <v/>
      </c>
      <c r="AG13" s="9" t="str">
        <f t="array" ref="AG13">IF(INDEX(値貼付!$A$2:$AX$121,$S13,MATCH(AG$3,値貼付!$A$1:$AX$1,0))=0,"",INDEX(値貼付!$A$2:$AX$121,$S13,MATCH(AG$3,値貼付!$A$1:$AX$1,0)))</f>
        <v/>
      </c>
      <c r="AH13" s="9" t="str">
        <f t="array" ref="AH13">IF(INDEX(値貼付!$A$2:$AX$121,$S13,MATCH(AH$3,値貼付!$A$1:$AX$1,0))=0,"",INDEX(値貼付!$A$2:$AX$121,$S13,MATCH(AH$3,値貼付!$A$1:$AX$1,0)))</f>
        <v/>
      </c>
      <c r="AI13" s="9" t="str">
        <f t="array" ref="AI13">IF(INDEX(値貼付!$A$2:$AX$121,$S13,MATCH(AA$3,値貼付!$A$1:$AX$1,0))=0,"",PHONETIC(INDEX(値貼付!$A$2:$AX$121,$S13,MATCH(AA$3,値貼付!$A$1:$AX$1,0))))</f>
        <v/>
      </c>
      <c r="AJ13" s="16"/>
      <c r="AK13" s="11"/>
    </row>
    <row r="14" spans="1:37">
      <c r="A14" s="73"/>
      <c r="B14" s="70"/>
      <c r="C14" s="16"/>
      <c r="D14" s="64"/>
      <c r="E14" s="6" t="str">
        <f t="shared" si="0"/>
        <v/>
      </c>
      <c r="F14" s="6" t="str">
        <f t="shared" si="1"/>
        <v/>
      </c>
      <c r="G14" s="6" t="str">
        <f t="shared" si="2"/>
        <v/>
      </c>
      <c r="H14" s="6" t="str">
        <f t="shared" ref="H14:H16" si="9">IF($O14="","",YEAR(I14))</f>
        <v/>
      </c>
      <c r="I14" s="7" t="str">
        <f t="shared" si="4"/>
        <v/>
      </c>
      <c r="J14" s="6" t="str">
        <f t="shared" si="5"/>
        <v/>
      </c>
      <c r="K14" s="8" t="str">
        <f>IF($O14="","",MID(VLOOKUP($O14,$S$4:$AK$123,16),MIN(FIND({0,1,2,3,4,5,6,7,8,9},VLOOKUP($O14,$S$4:$AK$123,16)&amp;1234567890)),LEN(VLOOKUP($O14,$S$4:$AK$123,16))*10-SUM(LEN(SUBSTITUTE(VLOOKUP($O14,$S$4:$AK$123,16),{0,1,2,3,4,5,6,7,8,9},)))))</f>
        <v/>
      </c>
      <c r="L14" s="8" t="str">
        <f t="shared" si="6"/>
        <v/>
      </c>
      <c r="M14" s="8" t="str">
        <f t="shared" si="7"/>
        <v/>
      </c>
      <c r="N14" s="7" t="str">
        <f t="shared" si="8"/>
        <v/>
      </c>
      <c r="O14" s="30"/>
      <c r="S14" s="8">
        <v>11</v>
      </c>
      <c r="T14" s="6" t="str">
        <f t="array" ref="T14">IF(INDEX(値貼付!$A$2:$AX$121,$S14,MATCH(T$3,値貼付!$A$1:$AX$1,0))=0,"",INDEX(値貼付!$A$2:$AX$121,$S14,MATCH(T$3,値貼付!$A$1:$AX$1,0)))</f>
        <v/>
      </c>
      <c r="U14" s="6" t="str">
        <f t="array" ref="U14">IF(INDEX(値貼付!$A$2:$AX$121,$S14,MATCH(U$3,値貼付!$A$1:$AX$1,0))=0,"",INDEX(値貼付!$A$2:$AX$121,$S14,MATCH(U$3,値貼付!$A$1:$AX$1,0)))</f>
        <v/>
      </c>
      <c r="V14" s="6" t="str">
        <f t="array" ref="V14">IF(INDEX(値貼付!$A$2:$AX$121,$S14,MATCH(V$3,値貼付!$A$1:$AX$1,0))=0,"",INDEX(値貼付!$A$2:$AX$121,$S14,MATCH(V$3,値貼付!$A$1:$AX$1,0)))</f>
        <v/>
      </c>
      <c r="W14" s="6" t="str">
        <f t="array" ref="W14">IF(INDEX(値貼付!$A$2:$AX$121,$S14,MATCH(W$3,値貼付!$A$1:$AX$1,0))=0,"",INDEX(値貼付!$A$2:$AX$121,$S14,MATCH(W$3,値貼付!$A$1:$AX$1,0)))</f>
        <v/>
      </c>
      <c r="X14" s="6" t="str">
        <f t="array" ref="X14">IF(INDEX(値貼付!$A$2:$AX$121,$S14,MATCH(X$3,値貼付!$A$1:$AX$1,0))=0,"",INDEX(値貼付!$A$2:$AX$121,$S14,MATCH(X$3,値貼付!$A$1:$AX$1,0)))</f>
        <v/>
      </c>
      <c r="Y14" s="6" t="str">
        <f t="array" ref="Y14">IF(INDEX(値貼付!$A$2:$AX$121,$S14,MATCH(Y$3,値貼付!$A$1:$AX$1,0))=0,"",INDEX(値貼付!$A$2:$AX$121,$S14,MATCH(Y$3,値貼付!$A$1:$AX$1,0)))</f>
        <v/>
      </c>
      <c r="Z14" s="9" t="str">
        <f t="array" ref="Z14">IF(INDEX(値貼付!$A$2:$AX$121,$S14,MATCH(Z$3,値貼付!$A$1:$AX$1,0))=0,"",INDEX(値貼付!$A$2:$AX$121,$S14,MATCH(Z$3,値貼付!$A$1:$AX$1,0)))</f>
        <v/>
      </c>
      <c r="AA14" s="9" t="str">
        <f t="array" ref="AA14">IF(INDEX(値貼付!$A$2:$AX$121,$S14,MATCH(AA$3,値貼付!$A$1:$AX$1,0))=0,"",INDEX(値貼付!$A$2:$AX$121,$S14,MATCH(AA$3,値貼付!$A$1:$AX$1,0)))</f>
        <v/>
      </c>
      <c r="AB14" s="11" t="str">
        <f t="array" ref="AB14">IF(INDEX(値貼付!$A$2:$AX$121,$S14,MATCH(AB$3,値貼付!$A$1:$AX$1,0))=0,"",INDEX(値貼付!$A$2:$AX$121,$S14,MATCH(AB$3,値貼付!$A$1:$AX$1,0)))</f>
        <v/>
      </c>
      <c r="AC14" s="9" t="str">
        <f t="array" ref="AC14">IF(INDEX(値貼付!$A$2:$AX$121,$S14,MATCH(AC$3,値貼付!$A$1:$AX$1,0))=0,"",INDEX(値貼付!$A$2:$AX$121,$S14,MATCH(AC$3,値貼付!$A$1:$AX$1,0)))</f>
        <v/>
      </c>
      <c r="AD14" s="9" t="str">
        <f t="array" ref="AD14">IF(INDEX(値貼付!$A$2:$AX$121,$S14,MATCH(AD$3,値貼付!$A$1:$AX$1,0))=0,"",INDEX(値貼付!$A$2:$AX$121,$S14,MATCH(AD$3,値貼付!$A$1:$AX$1,0)))</f>
        <v/>
      </c>
      <c r="AE14" s="9" t="str">
        <f t="array" ref="AE14">IF(INDEX(値貼付!$A$2:$AX$121,$S14,MATCH(AE$3,値貼付!$A$1:$AX$1,0))=0,"",INDEX(値貼付!$A$2:$AX$121,$S14,MATCH(AE$3,値貼付!$A$1:$AX$1,0)))</f>
        <v/>
      </c>
      <c r="AF14" s="9" t="str">
        <f t="array" ref="AF14">IF(INDEX(値貼付!$A$2:$AX$121,$S14,MATCH(AF$3,値貼付!$A$1:$AX$1,0))=0,"",INDEX(値貼付!$A$2:$AX$121,$S14,MATCH(AF$3,値貼付!$A$1:$AX$1,0)))</f>
        <v/>
      </c>
      <c r="AG14" s="9" t="str">
        <f t="array" ref="AG14">IF(INDEX(値貼付!$A$2:$AX$121,$S14,MATCH(AG$3,値貼付!$A$1:$AX$1,0))=0,"",INDEX(値貼付!$A$2:$AX$121,$S14,MATCH(AG$3,値貼付!$A$1:$AX$1,0)))</f>
        <v/>
      </c>
      <c r="AH14" s="9" t="str">
        <f t="array" ref="AH14">IF(INDEX(値貼付!$A$2:$AX$121,$S14,MATCH(AH$3,値貼付!$A$1:$AX$1,0))=0,"",INDEX(値貼付!$A$2:$AX$121,$S14,MATCH(AH$3,値貼付!$A$1:$AX$1,0)))</f>
        <v/>
      </c>
      <c r="AI14" s="9" t="str">
        <f t="array" ref="AI14">IF(INDEX(値貼付!$A$2:$AX$121,$S14,MATCH(AA$3,値貼付!$A$1:$AX$1,0))=0,"",PHONETIC(INDEX(値貼付!$A$2:$AX$121,$S14,MATCH(AA$3,値貼付!$A$1:$AX$1,0))))</f>
        <v/>
      </c>
      <c r="AJ14" s="16"/>
      <c r="AK14" s="11"/>
    </row>
    <row r="15" spans="1:37">
      <c r="A15" s="73"/>
      <c r="B15" s="70"/>
      <c r="C15" s="16"/>
      <c r="D15" s="64"/>
      <c r="E15" s="6" t="str">
        <f t="shared" si="0"/>
        <v/>
      </c>
      <c r="F15" s="6" t="str">
        <f t="shared" si="1"/>
        <v/>
      </c>
      <c r="G15" s="6" t="str">
        <f t="shared" si="2"/>
        <v/>
      </c>
      <c r="H15" s="6" t="str">
        <f t="shared" si="9"/>
        <v/>
      </c>
      <c r="I15" s="7" t="str">
        <f t="shared" si="4"/>
        <v/>
      </c>
      <c r="J15" s="6" t="str">
        <f t="shared" si="5"/>
        <v/>
      </c>
      <c r="K15" s="8" t="str">
        <f>IF($O15="","",MID(VLOOKUP($O15,$S$4:$AK$123,16),MIN(FIND({0,1,2,3,4,5,6,7,8,9},VLOOKUP($O15,$S$4:$AK$123,16)&amp;1234567890)),LEN(VLOOKUP($O15,$S$4:$AK$123,16))*10-SUM(LEN(SUBSTITUTE(VLOOKUP($O15,$S$4:$AK$123,16),{0,1,2,3,4,5,6,7,8,9},)))))</f>
        <v/>
      </c>
      <c r="L15" s="8" t="str">
        <f t="shared" si="6"/>
        <v/>
      </c>
      <c r="M15" s="8" t="str">
        <f t="shared" si="7"/>
        <v/>
      </c>
      <c r="N15" s="7" t="str">
        <f t="shared" si="8"/>
        <v/>
      </c>
      <c r="O15" s="30"/>
      <c r="S15" s="8">
        <v>12</v>
      </c>
      <c r="T15" s="6" t="str">
        <f t="array" ref="T15">IF(INDEX(値貼付!$A$2:$AX$121,$S15,MATCH(T$3,値貼付!$A$1:$AX$1,0))=0,"",INDEX(値貼付!$A$2:$AX$121,$S15,MATCH(T$3,値貼付!$A$1:$AX$1,0)))</f>
        <v/>
      </c>
      <c r="U15" s="6" t="str">
        <f t="array" ref="U15">IF(INDEX(値貼付!$A$2:$AX$121,$S15,MATCH(U$3,値貼付!$A$1:$AX$1,0))=0,"",INDEX(値貼付!$A$2:$AX$121,$S15,MATCH(U$3,値貼付!$A$1:$AX$1,0)))</f>
        <v/>
      </c>
      <c r="V15" s="6" t="str">
        <f t="array" ref="V15">IF(INDEX(値貼付!$A$2:$AX$121,$S15,MATCH(V$3,値貼付!$A$1:$AX$1,0))=0,"",INDEX(値貼付!$A$2:$AX$121,$S15,MATCH(V$3,値貼付!$A$1:$AX$1,0)))</f>
        <v/>
      </c>
      <c r="W15" s="6" t="str">
        <f t="array" ref="W15">IF(INDEX(値貼付!$A$2:$AX$121,$S15,MATCH(W$3,値貼付!$A$1:$AX$1,0))=0,"",INDEX(値貼付!$A$2:$AX$121,$S15,MATCH(W$3,値貼付!$A$1:$AX$1,0)))</f>
        <v/>
      </c>
      <c r="X15" s="6" t="str">
        <f t="array" ref="X15">IF(INDEX(値貼付!$A$2:$AX$121,$S15,MATCH(X$3,値貼付!$A$1:$AX$1,0))=0,"",INDEX(値貼付!$A$2:$AX$121,$S15,MATCH(X$3,値貼付!$A$1:$AX$1,0)))</f>
        <v/>
      </c>
      <c r="Y15" s="6" t="str">
        <f t="array" ref="Y15">IF(INDEX(値貼付!$A$2:$AX$121,$S15,MATCH(Y$3,値貼付!$A$1:$AX$1,0))=0,"",INDEX(値貼付!$A$2:$AX$121,$S15,MATCH(Y$3,値貼付!$A$1:$AX$1,0)))</f>
        <v/>
      </c>
      <c r="Z15" s="9" t="str">
        <f t="array" ref="Z15">IF(INDEX(値貼付!$A$2:$AX$121,$S15,MATCH(Z$3,値貼付!$A$1:$AX$1,0))=0,"",INDEX(値貼付!$A$2:$AX$121,$S15,MATCH(Z$3,値貼付!$A$1:$AX$1,0)))</f>
        <v/>
      </c>
      <c r="AA15" s="9" t="str">
        <f t="array" ref="AA15">IF(INDEX(値貼付!$A$2:$AX$121,$S15,MATCH(AA$3,値貼付!$A$1:$AX$1,0))=0,"",INDEX(値貼付!$A$2:$AX$121,$S15,MATCH(AA$3,値貼付!$A$1:$AX$1,0)))</f>
        <v/>
      </c>
      <c r="AB15" s="11" t="str">
        <f t="array" ref="AB15">IF(INDEX(値貼付!$A$2:$AX$121,$S15,MATCH(AB$3,値貼付!$A$1:$AX$1,0))=0,"",INDEX(値貼付!$A$2:$AX$121,$S15,MATCH(AB$3,値貼付!$A$1:$AX$1,0)))</f>
        <v/>
      </c>
      <c r="AC15" s="9" t="str">
        <f t="array" ref="AC15">IF(INDEX(値貼付!$A$2:$AX$121,$S15,MATCH(AC$3,値貼付!$A$1:$AX$1,0))=0,"",INDEX(値貼付!$A$2:$AX$121,$S15,MATCH(AC$3,値貼付!$A$1:$AX$1,0)))</f>
        <v/>
      </c>
      <c r="AD15" s="9" t="str">
        <f t="array" ref="AD15">IF(INDEX(値貼付!$A$2:$AX$121,$S15,MATCH(AD$3,値貼付!$A$1:$AX$1,0))=0,"",INDEX(値貼付!$A$2:$AX$121,$S15,MATCH(AD$3,値貼付!$A$1:$AX$1,0)))</f>
        <v/>
      </c>
      <c r="AE15" s="9" t="str">
        <f t="array" ref="AE15">IF(INDEX(値貼付!$A$2:$AX$121,$S15,MATCH(AE$3,値貼付!$A$1:$AX$1,0))=0,"",INDEX(値貼付!$A$2:$AX$121,$S15,MATCH(AE$3,値貼付!$A$1:$AX$1,0)))</f>
        <v/>
      </c>
      <c r="AF15" s="9" t="str">
        <f t="array" ref="AF15">IF(INDEX(値貼付!$A$2:$AX$121,$S15,MATCH(AF$3,値貼付!$A$1:$AX$1,0))=0,"",INDEX(値貼付!$A$2:$AX$121,$S15,MATCH(AF$3,値貼付!$A$1:$AX$1,0)))</f>
        <v/>
      </c>
      <c r="AG15" s="9" t="str">
        <f t="array" ref="AG15">IF(INDEX(値貼付!$A$2:$AX$121,$S15,MATCH(AG$3,値貼付!$A$1:$AX$1,0))=0,"",INDEX(値貼付!$A$2:$AX$121,$S15,MATCH(AG$3,値貼付!$A$1:$AX$1,0)))</f>
        <v/>
      </c>
      <c r="AH15" s="9" t="str">
        <f t="array" ref="AH15">IF(INDEX(値貼付!$A$2:$AX$121,$S15,MATCH(AH$3,値貼付!$A$1:$AX$1,0))=0,"",INDEX(値貼付!$A$2:$AX$121,$S15,MATCH(AH$3,値貼付!$A$1:$AX$1,0)))</f>
        <v/>
      </c>
      <c r="AI15" s="9" t="str">
        <f t="array" ref="AI15">IF(INDEX(値貼付!$A$2:$AX$121,$S15,MATCH(AA$3,値貼付!$A$1:$AX$1,0))=0,"",PHONETIC(INDEX(値貼付!$A$2:$AX$121,$S15,MATCH(AA$3,値貼付!$A$1:$AX$1,0))))</f>
        <v/>
      </c>
      <c r="AJ15" s="16"/>
      <c r="AK15" s="11"/>
    </row>
    <row r="16" spans="1:37">
      <c r="A16" s="73"/>
      <c r="B16" s="70"/>
      <c r="C16" s="16"/>
      <c r="D16" s="64"/>
      <c r="E16" s="6" t="str">
        <f t="shared" si="0"/>
        <v/>
      </c>
      <c r="F16" s="6" t="str">
        <f t="shared" si="1"/>
        <v/>
      </c>
      <c r="G16" s="6" t="str">
        <f t="shared" si="2"/>
        <v/>
      </c>
      <c r="H16" s="6" t="str">
        <f t="shared" si="9"/>
        <v/>
      </c>
      <c r="I16" s="7" t="str">
        <f t="shared" si="4"/>
        <v/>
      </c>
      <c r="J16" s="6" t="str">
        <f t="shared" si="5"/>
        <v/>
      </c>
      <c r="K16" s="8" t="str">
        <f>IF($O16="","",MID(VLOOKUP($O16,$S$4:$AK$123,16),MIN(FIND({0,1,2,3,4,5,6,7,8,9},VLOOKUP($O16,$S$4:$AK$123,16)&amp;1234567890)),LEN(VLOOKUP($O16,$S$4:$AK$123,16))*10-SUM(LEN(SUBSTITUTE(VLOOKUP($O16,$S$4:$AK$123,16),{0,1,2,3,4,5,6,7,8,9},)))))</f>
        <v/>
      </c>
      <c r="L16" s="8" t="str">
        <f t="shared" si="6"/>
        <v/>
      </c>
      <c r="M16" s="8" t="str">
        <f t="shared" si="7"/>
        <v/>
      </c>
      <c r="N16" s="7" t="str">
        <f t="shared" si="8"/>
        <v/>
      </c>
      <c r="O16" s="30"/>
      <c r="S16" s="8">
        <v>13</v>
      </c>
      <c r="T16" s="6" t="str">
        <f t="array" ref="T16">IF(INDEX(値貼付!$A$2:$AX$121,$S16,MATCH(T$3,値貼付!$A$1:$AX$1,0))=0,"",INDEX(値貼付!$A$2:$AX$121,$S16,MATCH(T$3,値貼付!$A$1:$AX$1,0)))</f>
        <v/>
      </c>
      <c r="U16" s="6" t="str">
        <f t="array" ref="U16">IF(INDEX(値貼付!$A$2:$AX$121,$S16,MATCH(U$3,値貼付!$A$1:$AX$1,0))=0,"",INDEX(値貼付!$A$2:$AX$121,$S16,MATCH(U$3,値貼付!$A$1:$AX$1,0)))</f>
        <v/>
      </c>
      <c r="V16" s="6" t="str">
        <f t="array" ref="V16">IF(INDEX(値貼付!$A$2:$AX$121,$S16,MATCH(V$3,値貼付!$A$1:$AX$1,0))=0,"",INDEX(値貼付!$A$2:$AX$121,$S16,MATCH(V$3,値貼付!$A$1:$AX$1,0)))</f>
        <v/>
      </c>
      <c r="W16" s="6" t="str">
        <f t="array" ref="W16">IF(INDEX(値貼付!$A$2:$AX$121,$S16,MATCH(W$3,値貼付!$A$1:$AX$1,0))=0,"",INDEX(値貼付!$A$2:$AX$121,$S16,MATCH(W$3,値貼付!$A$1:$AX$1,0)))</f>
        <v/>
      </c>
      <c r="X16" s="6" t="str">
        <f t="array" ref="X16">IF(INDEX(値貼付!$A$2:$AX$121,$S16,MATCH(X$3,値貼付!$A$1:$AX$1,0))=0,"",INDEX(値貼付!$A$2:$AX$121,$S16,MATCH(X$3,値貼付!$A$1:$AX$1,0)))</f>
        <v/>
      </c>
      <c r="Y16" s="6" t="str">
        <f t="array" ref="Y16">IF(INDEX(値貼付!$A$2:$AX$121,$S16,MATCH(Y$3,値貼付!$A$1:$AX$1,0))=0,"",INDEX(値貼付!$A$2:$AX$121,$S16,MATCH(Y$3,値貼付!$A$1:$AX$1,0)))</f>
        <v/>
      </c>
      <c r="Z16" s="9" t="str">
        <f t="array" ref="Z16">IF(INDEX(値貼付!$A$2:$AX$121,$S16,MATCH(Z$3,値貼付!$A$1:$AX$1,0))=0,"",INDEX(値貼付!$A$2:$AX$121,$S16,MATCH(Z$3,値貼付!$A$1:$AX$1,0)))</f>
        <v/>
      </c>
      <c r="AA16" s="9" t="str">
        <f t="array" ref="AA16">IF(INDEX(値貼付!$A$2:$AX$121,$S16,MATCH(AA$3,値貼付!$A$1:$AX$1,0))=0,"",INDEX(値貼付!$A$2:$AX$121,$S16,MATCH(AA$3,値貼付!$A$1:$AX$1,0)))</f>
        <v/>
      </c>
      <c r="AB16" s="11" t="str">
        <f t="array" ref="AB16">IF(INDEX(値貼付!$A$2:$AX$121,$S16,MATCH(AB$3,値貼付!$A$1:$AX$1,0))=0,"",INDEX(値貼付!$A$2:$AX$121,$S16,MATCH(AB$3,値貼付!$A$1:$AX$1,0)))</f>
        <v/>
      </c>
      <c r="AC16" s="9" t="str">
        <f t="array" ref="AC16">IF(INDEX(値貼付!$A$2:$AX$121,$S16,MATCH(AC$3,値貼付!$A$1:$AX$1,0))=0,"",INDEX(値貼付!$A$2:$AX$121,$S16,MATCH(AC$3,値貼付!$A$1:$AX$1,0)))</f>
        <v/>
      </c>
      <c r="AD16" s="9" t="str">
        <f t="array" ref="AD16">IF(INDEX(値貼付!$A$2:$AX$121,$S16,MATCH(AD$3,値貼付!$A$1:$AX$1,0))=0,"",INDEX(値貼付!$A$2:$AX$121,$S16,MATCH(AD$3,値貼付!$A$1:$AX$1,0)))</f>
        <v/>
      </c>
      <c r="AE16" s="9" t="str">
        <f t="array" ref="AE16">IF(INDEX(値貼付!$A$2:$AX$121,$S16,MATCH(AE$3,値貼付!$A$1:$AX$1,0))=0,"",INDEX(値貼付!$A$2:$AX$121,$S16,MATCH(AE$3,値貼付!$A$1:$AX$1,0)))</f>
        <v/>
      </c>
      <c r="AF16" s="9" t="str">
        <f t="array" ref="AF16">IF(INDEX(値貼付!$A$2:$AX$121,$S16,MATCH(AF$3,値貼付!$A$1:$AX$1,0))=0,"",INDEX(値貼付!$A$2:$AX$121,$S16,MATCH(AF$3,値貼付!$A$1:$AX$1,0)))</f>
        <v/>
      </c>
      <c r="AG16" s="9" t="str">
        <f t="array" ref="AG16">IF(INDEX(値貼付!$A$2:$AX$121,$S16,MATCH(AG$3,値貼付!$A$1:$AX$1,0))=0,"",INDEX(値貼付!$A$2:$AX$121,$S16,MATCH(AG$3,値貼付!$A$1:$AX$1,0)))</f>
        <v/>
      </c>
      <c r="AH16" s="9" t="str">
        <f t="array" ref="AH16">IF(INDEX(値貼付!$A$2:$AX$121,$S16,MATCH(AH$3,値貼付!$A$1:$AX$1,0))=0,"",INDEX(値貼付!$A$2:$AX$121,$S16,MATCH(AH$3,値貼付!$A$1:$AX$1,0)))</f>
        <v/>
      </c>
      <c r="AI16" s="9" t="str">
        <f t="array" ref="AI16">IF(INDEX(値貼付!$A$2:$AX$121,$S16,MATCH(AA$3,値貼付!$A$1:$AX$1,0))=0,"",PHONETIC(INDEX(値貼付!$A$2:$AX$121,$S16,MATCH(AA$3,値貼付!$A$1:$AX$1,0))))</f>
        <v/>
      </c>
      <c r="AJ16" s="16"/>
      <c r="AK16" s="11"/>
    </row>
    <row r="17" spans="1:37" ht="18.5" thickBot="1">
      <c r="A17" s="73"/>
      <c r="B17" s="71"/>
      <c r="C17" s="44"/>
      <c r="D17" s="65"/>
      <c r="E17" s="45" t="str">
        <f t="shared" si="0"/>
        <v/>
      </c>
      <c r="F17" s="45" t="str">
        <f t="shared" si="1"/>
        <v/>
      </c>
      <c r="G17" s="45" t="str">
        <f t="shared" si="2"/>
        <v/>
      </c>
      <c r="H17" s="45" t="str">
        <f t="shared" ref="H17" si="10">IF($O17="","",YEAR(I17))</f>
        <v/>
      </c>
      <c r="I17" s="46" t="str">
        <f t="shared" si="4"/>
        <v/>
      </c>
      <c r="J17" s="45" t="str">
        <f t="shared" si="5"/>
        <v/>
      </c>
      <c r="K17" s="47" t="str">
        <f>IF($O17="","",MID(VLOOKUP($O17,$S$4:$AK$123,16),MIN(FIND({0,1,2,3,4,5,6,7,8,9},VLOOKUP($O17,$S$4:$AK$123,16)&amp;1234567890)),LEN(VLOOKUP($O17,$S$4:$AK$123,16))*10-SUM(LEN(SUBSTITUTE(VLOOKUP($O17,$S$4:$AK$123,16),{0,1,2,3,4,5,6,7,8,9},)))))</f>
        <v/>
      </c>
      <c r="L17" s="47" t="str">
        <f t="shared" si="6"/>
        <v/>
      </c>
      <c r="M17" s="47" t="str">
        <f t="shared" si="7"/>
        <v/>
      </c>
      <c r="N17" s="46" t="str">
        <f t="shared" si="8"/>
        <v/>
      </c>
      <c r="O17" s="48"/>
      <c r="S17" s="8">
        <v>14</v>
      </c>
      <c r="T17" s="6" t="str">
        <f t="array" ref="T17">IF(INDEX(値貼付!$A$2:$AX$121,$S17,MATCH(T$3,値貼付!$A$1:$AX$1,0))=0,"",INDEX(値貼付!$A$2:$AX$121,$S17,MATCH(T$3,値貼付!$A$1:$AX$1,0)))</f>
        <v/>
      </c>
      <c r="U17" s="6" t="str">
        <f t="array" ref="U17">IF(INDEX(値貼付!$A$2:$AX$121,$S17,MATCH(U$3,値貼付!$A$1:$AX$1,0))=0,"",INDEX(値貼付!$A$2:$AX$121,$S17,MATCH(U$3,値貼付!$A$1:$AX$1,0)))</f>
        <v/>
      </c>
      <c r="V17" s="6" t="str">
        <f t="array" ref="V17">IF(INDEX(値貼付!$A$2:$AX$121,$S17,MATCH(V$3,値貼付!$A$1:$AX$1,0))=0,"",INDEX(値貼付!$A$2:$AX$121,$S17,MATCH(V$3,値貼付!$A$1:$AX$1,0)))</f>
        <v/>
      </c>
      <c r="W17" s="6" t="str">
        <f t="array" ref="W17">IF(INDEX(値貼付!$A$2:$AX$121,$S17,MATCH(W$3,値貼付!$A$1:$AX$1,0))=0,"",INDEX(値貼付!$A$2:$AX$121,$S17,MATCH(W$3,値貼付!$A$1:$AX$1,0)))</f>
        <v/>
      </c>
      <c r="X17" s="6" t="str">
        <f t="array" ref="X17">IF(INDEX(値貼付!$A$2:$AX$121,$S17,MATCH(X$3,値貼付!$A$1:$AX$1,0))=0,"",INDEX(値貼付!$A$2:$AX$121,$S17,MATCH(X$3,値貼付!$A$1:$AX$1,0)))</f>
        <v/>
      </c>
      <c r="Y17" s="6" t="str">
        <f t="array" ref="Y17">IF(INDEX(値貼付!$A$2:$AX$121,$S17,MATCH(Y$3,値貼付!$A$1:$AX$1,0))=0,"",INDEX(値貼付!$A$2:$AX$121,$S17,MATCH(Y$3,値貼付!$A$1:$AX$1,0)))</f>
        <v/>
      </c>
      <c r="Z17" s="9" t="str">
        <f t="array" ref="Z17">IF(INDEX(値貼付!$A$2:$AX$121,$S17,MATCH(Z$3,値貼付!$A$1:$AX$1,0))=0,"",INDEX(値貼付!$A$2:$AX$121,$S17,MATCH(Z$3,値貼付!$A$1:$AX$1,0)))</f>
        <v/>
      </c>
      <c r="AA17" s="9" t="str">
        <f t="array" ref="AA17">IF(INDEX(値貼付!$A$2:$AX$121,$S17,MATCH(AA$3,値貼付!$A$1:$AX$1,0))=0,"",INDEX(値貼付!$A$2:$AX$121,$S17,MATCH(AA$3,値貼付!$A$1:$AX$1,0)))</f>
        <v/>
      </c>
      <c r="AB17" s="11" t="str">
        <f t="array" ref="AB17">IF(INDEX(値貼付!$A$2:$AX$121,$S17,MATCH(AB$3,値貼付!$A$1:$AX$1,0))=0,"",INDEX(値貼付!$A$2:$AX$121,$S17,MATCH(AB$3,値貼付!$A$1:$AX$1,0)))</f>
        <v/>
      </c>
      <c r="AC17" s="9" t="str">
        <f t="array" ref="AC17">IF(INDEX(値貼付!$A$2:$AX$121,$S17,MATCH(AC$3,値貼付!$A$1:$AX$1,0))=0,"",INDEX(値貼付!$A$2:$AX$121,$S17,MATCH(AC$3,値貼付!$A$1:$AX$1,0)))</f>
        <v/>
      </c>
      <c r="AD17" s="9" t="str">
        <f t="array" ref="AD17">IF(INDEX(値貼付!$A$2:$AX$121,$S17,MATCH(AD$3,値貼付!$A$1:$AX$1,0))=0,"",INDEX(値貼付!$A$2:$AX$121,$S17,MATCH(AD$3,値貼付!$A$1:$AX$1,0)))</f>
        <v/>
      </c>
      <c r="AE17" s="9" t="str">
        <f t="array" ref="AE17">IF(INDEX(値貼付!$A$2:$AX$121,$S17,MATCH(AE$3,値貼付!$A$1:$AX$1,0))=0,"",INDEX(値貼付!$A$2:$AX$121,$S17,MATCH(AE$3,値貼付!$A$1:$AX$1,0)))</f>
        <v/>
      </c>
      <c r="AF17" s="9" t="str">
        <f t="array" ref="AF17">IF(INDEX(値貼付!$A$2:$AX$121,$S17,MATCH(AF$3,値貼付!$A$1:$AX$1,0))=0,"",INDEX(値貼付!$A$2:$AX$121,$S17,MATCH(AF$3,値貼付!$A$1:$AX$1,0)))</f>
        <v/>
      </c>
      <c r="AG17" s="9" t="str">
        <f t="array" ref="AG17">IF(INDEX(値貼付!$A$2:$AX$121,$S17,MATCH(AG$3,値貼付!$A$1:$AX$1,0))=0,"",INDEX(値貼付!$A$2:$AX$121,$S17,MATCH(AG$3,値貼付!$A$1:$AX$1,0)))</f>
        <v/>
      </c>
      <c r="AH17" s="9" t="str">
        <f t="array" ref="AH17">IF(INDEX(値貼付!$A$2:$AX$121,$S17,MATCH(AH$3,値貼付!$A$1:$AX$1,0))=0,"",INDEX(値貼付!$A$2:$AX$121,$S17,MATCH(AH$3,値貼付!$A$1:$AX$1,0)))</f>
        <v/>
      </c>
      <c r="AI17" s="9" t="str">
        <f t="array" ref="AI17">IF(INDEX(値貼付!$A$2:$AX$121,$S17,MATCH(AA$3,値貼付!$A$1:$AX$1,0))=0,"",PHONETIC(INDEX(値貼付!$A$2:$AX$121,$S17,MATCH(AA$3,値貼付!$A$1:$AX$1,0))))</f>
        <v/>
      </c>
      <c r="AJ17" s="16"/>
      <c r="AK17" s="11"/>
    </row>
    <row r="18" spans="1:37">
      <c r="A18" s="73"/>
      <c r="B18" s="75" t="s">
        <v>58</v>
      </c>
      <c r="C18" s="21"/>
      <c r="D18" s="21" t="s">
        <v>59</v>
      </c>
      <c r="E18" s="21" t="str">
        <f>IF($O18="","",VLOOKUP($O18,$S$4:$AK$123,7))</f>
        <v/>
      </c>
      <c r="F18" s="21" t="str">
        <f>IF($O18="","",VLOOKUP($O18,$S$4:$AK$123,8))</f>
        <v/>
      </c>
      <c r="G18" s="21" t="str">
        <f>IF($O18="","",VLOOKUP($O18,$S$4:$AK$123,17))</f>
        <v/>
      </c>
      <c r="H18" s="21" t="str">
        <f>IF($O18="","",YEAR(I18))</f>
        <v/>
      </c>
      <c r="I18" s="22" t="str">
        <f>IF($O18="","",VLOOKUP($O18,$S$4:$AK$123,10))</f>
        <v/>
      </c>
      <c r="J18" s="21" t="str">
        <f>IF($O18="","",VLOOKUP($O18,$S$4:$AK$123,11))</f>
        <v/>
      </c>
      <c r="K18" s="23" t="str">
        <f>IF($O18="","",MID(VLOOKUP($O18,$S$4:$AK$123,16),MIN(FIND({0,1,2,3,4,5,6,7,8,9},VLOOKUP($O18,$S$4:$AK$123,16)&amp;1234567890)),LEN(VLOOKUP($O18,$S$4:$AK$123,16))*10-SUM(LEN(SUBSTITUTE(VLOOKUP($O18,$S$4:$AK$123,16),{0,1,2,3,4,5,6,7,8,9},)))))</f>
        <v/>
      </c>
      <c r="L18" s="23" t="str">
        <f>IF($O18="","",VLOOKUP($O18,$S$4:$AK$123,14))</f>
        <v/>
      </c>
      <c r="M18" s="23" t="str">
        <f>IF($O18="","",VLOOKUP($O18,$S$4:$AK$123,18))</f>
        <v/>
      </c>
      <c r="N18" s="22" t="str">
        <f>IF($O18="","",VLOOKUP($O18,$S$4:$AK$123,19))</f>
        <v/>
      </c>
      <c r="O18" s="31"/>
      <c r="Q18" s="3" t="s">
        <v>61</v>
      </c>
      <c r="R18" s="5" t="s">
        <v>62</v>
      </c>
      <c r="S18" s="8">
        <v>15</v>
      </c>
      <c r="T18" s="6" t="str">
        <f t="array" ref="T18">IF(INDEX(値貼付!$A$2:$AX$121,$S18,MATCH(T$3,値貼付!$A$1:$AX$1,0))=0,"",INDEX(値貼付!$A$2:$AX$121,$S18,MATCH(T$3,値貼付!$A$1:$AX$1,0)))</f>
        <v/>
      </c>
      <c r="U18" s="6" t="str">
        <f t="array" ref="U18">IF(INDEX(値貼付!$A$2:$AX$121,$S18,MATCH(U$3,値貼付!$A$1:$AX$1,0))=0,"",INDEX(値貼付!$A$2:$AX$121,$S18,MATCH(U$3,値貼付!$A$1:$AX$1,0)))</f>
        <v/>
      </c>
      <c r="V18" s="6" t="str">
        <f t="array" ref="V18">IF(INDEX(値貼付!$A$2:$AX$121,$S18,MATCH(V$3,値貼付!$A$1:$AX$1,0))=0,"",INDEX(値貼付!$A$2:$AX$121,$S18,MATCH(V$3,値貼付!$A$1:$AX$1,0)))</f>
        <v/>
      </c>
      <c r="W18" s="6" t="str">
        <f t="array" ref="W18">IF(INDEX(値貼付!$A$2:$AX$121,$S18,MATCH(W$3,値貼付!$A$1:$AX$1,0))=0,"",INDEX(値貼付!$A$2:$AX$121,$S18,MATCH(W$3,値貼付!$A$1:$AX$1,0)))</f>
        <v/>
      </c>
      <c r="X18" s="6" t="str">
        <f t="array" ref="X18">IF(INDEX(値貼付!$A$2:$AX$121,$S18,MATCH(X$3,値貼付!$A$1:$AX$1,0))=0,"",INDEX(値貼付!$A$2:$AX$121,$S18,MATCH(X$3,値貼付!$A$1:$AX$1,0)))</f>
        <v/>
      </c>
      <c r="Y18" s="6" t="str">
        <f t="array" ref="Y18">IF(INDEX(値貼付!$A$2:$AX$121,$S18,MATCH(Y$3,値貼付!$A$1:$AX$1,0))=0,"",INDEX(値貼付!$A$2:$AX$121,$S18,MATCH(Y$3,値貼付!$A$1:$AX$1,0)))</f>
        <v/>
      </c>
      <c r="Z18" s="9" t="str">
        <f t="array" ref="Z18">IF(INDEX(値貼付!$A$2:$AX$121,$S18,MATCH(Z$3,値貼付!$A$1:$AX$1,0))=0,"",INDEX(値貼付!$A$2:$AX$121,$S18,MATCH(Z$3,値貼付!$A$1:$AX$1,0)))</f>
        <v/>
      </c>
      <c r="AA18" s="9" t="str">
        <f t="array" ref="AA18">IF(INDEX(値貼付!$A$2:$AX$121,$S18,MATCH(AA$3,値貼付!$A$1:$AX$1,0))=0,"",INDEX(値貼付!$A$2:$AX$121,$S18,MATCH(AA$3,値貼付!$A$1:$AX$1,0)))</f>
        <v/>
      </c>
      <c r="AB18" s="11" t="str">
        <f t="array" ref="AB18">IF(INDEX(値貼付!$A$2:$AX$121,$S18,MATCH(AB$3,値貼付!$A$1:$AX$1,0))=0,"",INDEX(値貼付!$A$2:$AX$121,$S18,MATCH(AB$3,値貼付!$A$1:$AX$1,0)))</f>
        <v/>
      </c>
      <c r="AC18" s="9" t="str">
        <f t="array" ref="AC18">IF(INDEX(値貼付!$A$2:$AX$121,$S18,MATCH(AC$3,値貼付!$A$1:$AX$1,0))=0,"",INDEX(値貼付!$A$2:$AX$121,$S18,MATCH(AC$3,値貼付!$A$1:$AX$1,0)))</f>
        <v/>
      </c>
      <c r="AD18" s="9" t="str">
        <f t="array" ref="AD18">IF(INDEX(値貼付!$A$2:$AX$121,$S18,MATCH(AD$3,値貼付!$A$1:$AX$1,0))=0,"",INDEX(値貼付!$A$2:$AX$121,$S18,MATCH(AD$3,値貼付!$A$1:$AX$1,0)))</f>
        <v/>
      </c>
      <c r="AE18" s="9" t="str">
        <f t="array" ref="AE18">IF(INDEX(値貼付!$A$2:$AX$121,$S18,MATCH(AE$3,値貼付!$A$1:$AX$1,0))=0,"",INDEX(値貼付!$A$2:$AX$121,$S18,MATCH(AE$3,値貼付!$A$1:$AX$1,0)))</f>
        <v/>
      </c>
      <c r="AF18" s="9" t="str">
        <f t="array" ref="AF18">IF(INDEX(値貼付!$A$2:$AX$121,$S18,MATCH(AF$3,値貼付!$A$1:$AX$1,0))=0,"",INDEX(値貼付!$A$2:$AX$121,$S18,MATCH(AF$3,値貼付!$A$1:$AX$1,0)))</f>
        <v/>
      </c>
      <c r="AG18" s="9" t="str">
        <f t="array" ref="AG18">IF(INDEX(値貼付!$A$2:$AX$121,$S18,MATCH(AG$3,値貼付!$A$1:$AX$1,0))=0,"",INDEX(値貼付!$A$2:$AX$121,$S18,MATCH(AG$3,値貼付!$A$1:$AX$1,0)))</f>
        <v/>
      </c>
      <c r="AH18" s="9" t="str">
        <f t="array" ref="AH18">IF(INDEX(値貼付!$A$2:$AX$121,$S18,MATCH(AH$3,値貼付!$A$1:$AX$1,0))=0,"",INDEX(値貼付!$A$2:$AX$121,$S18,MATCH(AH$3,値貼付!$A$1:$AX$1,0)))</f>
        <v/>
      </c>
      <c r="AI18" s="9" t="str">
        <f t="array" ref="AI18">IF(INDEX(値貼付!$A$2:$AX$121,$S18,MATCH(AA$3,値貼付!$A$1:$AX$1,0))=0,"",PHONETIC(INDEX(値貼付!$A$2:$AX$121,$S18,MATCH(AA$3,値貼付!$A$1:$AX$1,0))))</f>
        <v/>
      </c>
      <c r="AJ18" s="16"/>
      <c r="AK18" s="11"/>
    </row>
    <row r="19" spans="1:37" ht="18" customHeight="1">
      <c r="A19" s="73"/>
      <c r="B19" s="76"/>
      <c r="C19" s="6"/>
      <c r="D19" s="16" t="s">
        <v>60</v>
      </c>
      <c r="E19" s="6" t="str">
        <f t="shared" ref="E19:E26" si="11">IF($O19="","",VLOOKUP($O19,$S$4:$AK$123,7))</f>
        <v/>
      </c>
      <c r="F19" s="6" t="str">
        <f t="shared" ref="F19:F26" si="12">IF($O19="","",VLOOKUP($O19,$S$4:$AK$123,8))</f>
        <v/>
      </c>
      <c r="G19" s="6" t="str">
        <f t="shared" ref="G19:G26" si="13">IF($O19="","",VLOOKUP($O19,$S$4:$AK$123,17))</f>
        <v/>
      </c>
      <c r="H19" s="6" t="str">
        <f t="shared" ref="H19:H26" si="14">IF($O19="","",YEAR(I19))</f>
        <v/>
      </c>
      <c r="I19" s="7" t="str">
        <f t="shared" ref="I19:I26" si="15">IF($O19="","",VLOOKUP($O19,$S$4:$AK$123,10))</f>
        <v/>
      </c>
      <c r="J19" s="6" t="str">
        <f t="shared" ref="J19:J26" si="16">IF($O19="","",VLOOKUP($O19,$S$4:$AK$123,11))</f>
        <v/>
      </c>
      <c r="K19" s="8" t="str">
        <f>IF($O19="","",MID(VLOOKUP($O19,$S$4:$AK$123,16),MIN(FIND({0,1,2,3,4,5,6,7,8,9},VLOOKUP($O19,$S$4:$AK$123,16)&amp;1234567890)),LEN(VLOOKUP($O19,$S$4:$AK$123,16))*10-SUM(LEN(SUBSTITUTE(VLOOKUP($O19,$S$4:$AK$123,16),{0,1,2,3,4,5,6,7,8,9},)))))</f>
        <v/>
      </c>
      <c r="L19" s="8" t="str">
        <f t="shared" ref="L19:L26" si="17">IF($O19="","",VLOOKUP($O19,$S$4:$AK$123,14))</f>
        <v/>
      </c>
      <c r="M19" s="8" t="str">
        <f t="shared" ref="M19:M26" si="18">IF($O19="","",VLOOKUP($O19,$S$4:$AK$123,18))</f>
        <v/>
      </c>
      <c r="N19" s="7" t="str">
        <f t="shared" ref="N19:N26" si="19">IF($O19="","",VLOOKUP($O19,$S$4:$AK$123,19))</f>
        <v/>
      </c>
      <c r="O19" s="30"/>
      <c r="Q19" s="3" t="s">
        <v>61</v>
      </c>
      <c r="R19" s="5" t="s">
        <v>62</v>
      </c>
      <c r="S19" s="8">
        <v>16</v>
      </c>
      <c r="T19" s="6" t="str">
        <f t="array" ref="T19">IF(INDEX(値貼付!$A$2:$AX$121,$S19,MATCH(T$3,値貼付!$A$1:$AX$1,0))=0,"",INDEX(値貼付!$A$2:$AX$121,$S19,MATCH(T$3,値貼付!$A$1:$AX$1,0)))</f>
        <v/>
      </c>
      <c r="U19" s="6" t="str">
        <f t="array" ref="U19">IF(INDEX(値貼付!$A$2:$AX$121,$S19,MATCH(U$3,値貼付!$A$1:$AX$1,0))=0,"",INDEX(値貼付!$A$2:$AX$121,$S19,MATCH(U$3,値貼付!$A$1:$AX$1,0)))</f>
        <v/>
      </c>
      <c r="V19" s="6" t="str">
        <f t="array" ref="V19">IF(INDEX(値貼付!$A$2:$AX$121,$S19,MATCH(V$3,値貼付!$A$1:$AX$1,0))=0,"",INDEX(値貼付!$A$2:$AX$121,$S19,MATCH(V$3,値貼付!$A$1:$AX$1,0)))</f>
        <v/>
      </c>
      <c r="W19" s="6" t="str">
        <f t="array" ref="W19">IF(INDEX(値貼付!$A$2:$AX$121,$S19,MATCH(W$3,値貼付!$A$1:$AX$1,0))=0,"",INDEX(値貼付!$A$2:$AX$121,$S19,MATCH(W$3,値貼付!$A$1:$AX$1,0)))</f>
        <v/>
      </c>
      <c r="X19" s="6" t="str">
        <f t="array" ref="X19">IF(INDEX(値貼付!$A$2:$AX$121,$S19,MATCH(X$3,値貼付!$A$1:$AX$1,0))=0,"",INDEX(値貼付!$A$2:$AX$121,$S19,MATCH(X$3,値貼付!$A$1:$AX$1,0)))</f>
        <v/>
      </c>
      <c r="Y19" s="6" t="str">
        <f t="array" ref="Y19">IF(INDEX(値貼付!$A$2:$AX$121,$S19,MATCH(Y$3,値貼付!$A$1:$AX$1,0))=0,"",INDEX(値貼付!$A$2:$AX$121,$S19,MATCH(Y$3,値貼付!$A$1:$AX$1,0)))</f>
        <v/>
      </c>
      <c r="Z19" s="9" t="str">
        <f t="array" ref="Z19">IF(INDEX(値貼付!$A$2:$AX$121,$S19,MATCH(Z$3,値貼付!$A$1:$AX$1,0))=0,"",INDEX(値貼付!$A$2:$AX$121,$S19,MATCH(Z$3,値貼付!$A$1:$AX$1,0)))</f>
        <v/>
      </c>
      <c r="AA19" s="9" t="str">
        <f t="array" ref="AA19">IF(INDEX(値貼付!$A$2:$AX$121,$S19,MATCH(AA$3,値貼付!$A$1:$AX$1,0))=0,"",INDEX(値貼付!$A$2:$AX$121,$S19,MATCH(AA$3,値貼付!$A$1:$AX$1,0)))</f>
        <v/>
      </c>
      <c r="AB19" s="11" t="str">
        <f t="array" ref="AB19">IF(INDEX(値貼付!$A$2:$AX$121,$S19,MATCH(AB$3,値貼付!$A$1:$AX$1,0))=0,"",INDEX(値貼付!$A$2:$AX$121,$S19,MATCH(AB$3,値貼付!$A$1:$AX$1,0)))</f>
        <v/>
      </c>
      <c r="AC19" s="9" t="str">
        <f t="array" ref="AC19">IF(INDEX(値貼付!$A$2:$AX$121,$S19,MATCH(AC$3,値貼付!$A$1:$AX$1,0))=0,"",INDEX(値貼付!$A$2:$AX$121,$S19,MATCH(AC$3,値貼付!$A$1:$AX$1,0)))</f>
        <v/>
      </c>
      <c r="AD19" s="9" t="str">
        <f t="array" ref="AD19">IF(INDEX(値貼付!$A$2:$AX$121,$S19,MATCH(AD$3,値貼付!$A$1:$AX$1,0))=0,"",INDEX(値貼付!$A$2:$AX$121,$S19,MATCH(AD$3,値貼付!$A$1:$AX$1,0)))</f>
        <v/>
      </c>
      <c r="AE19" s="9" t="str">
        <f t="array" ref="AE19">IF(INDEX(値貼付!$A$2:$AX$121,$S19,MATCH(AE$3,値貼付!$A$1:$AX$1,0))=0,"",INDEX(値貼付!$A$2:$AX$121,$S19,MATCH(AE$3,値貼付!$A$1:$AX$1,0)))</f>
        <v/>
      </c>
      <c r="AF19" s="9" t="str">
        <f t="array" ref="AF19">IF(INDEX(値貼付!$A$2:$AX$121,$S19,MATCH(AF$3,値貼付!$A$1:$AX$1,0))=0,"",INDEX(値貼付!$A$2:$AX$121,$S19,MATCH(AF$3,値貼付!$A$1:$AX$1,0)))</f>
        <v/>
      </c>
      <c r="AG19" s="9" t="str">
        <f t="array" ref="AG19">IF(INDEX(値貼付!$A$2:$AX$121,$S19,MATCH(AG$3,値貼付!$A$1:$AX$1,0))=0,"",INDEX(値貼付!$A$2:$AX$121,$S19,MATCH(AG$3,値貼付!$A$1:$AX$1,0)))</f>
        <v/>
      </c>
      <c r="AH19" s="9" t="str">
        <f t="array" ref="AH19">IF(INDEX(値貼付!$A$2:$AX$121,$S19,MATCH(AH$3,値貼付!$A$1:$AX$1,0))=0,"",INDEX(値貼付!$A$2:$AX$121,$S19,MATCH(AH$3,値貼付!$A$1:$AX$1,0)))</f>
        <v/>
      </c>
      <c r="AI19" s="9" t="str">
        <f t="array" ref="AI19">IF(INDEX(値貼付!$A$2:$AX$121,$S19,MATCH(AA$3,値貼付!$A$1:$AX$1,0))=0,"",PHONETIC(INDEX(値貼付!$A$2:$AX$121,$S19,MATCH(AA$3,値貼付!$A$1:$AX$1,0))))</f>
        <v/>
      </c>
      <c r="AJ19" s="16"/>
      <c r="AK19" s="11"/>
    </row>
    <row r="20" spans="1:37">
      <c r="A20" s="73"/>
      <c r="B20" s="76"/>
      <c r="C20" s="6"/>
      <c r="D20" s="16"/>
      <c r="E20" s="6" t="str">
        <f t="shared" si="11"/>
        <v/>
      </c>
      <c r="F20" s="6" t="str">
        <f t="shared" si="12"/>
        <v/>
      </c>
      <c r="G20" s="6" t="str">
        <f t="shared" si="13"/>
        <v/>
      </c>
      <c r="H20" s="6" t="str">
        <f t="shared" si="14"/>
        <v/>
      </c>
      <c r="I20" s="7" t="str">
        <f t="shared" si="15"/>
        <v/>
      </c>
      <c r="J20" s="6" t="str">
        <f t="shared" si="16"/>
        <v/>
      </c>
      <c r="K20" s="8" t="str">
        <f>IF($O20="","",MID(VLOOKUP($O20,$S$4:$AK$123,16),MIN(FIND({0,1,2,3,4,5,6,7,8,9},VLOOKUP($O20,$S$4:$AK$123,16)&amp;1234567890)),LEN(VLOOKUP($O20,$S$4:$AK$123,16))*10-SUM(LEN(SUBSTITUTE(VLOOKUP($O20,$S$4:$AK$123,16),{0,1,2,3,4,5,6,7,8,9},)))))</f>
        <v/>
      </c>
      <c r="L20" s="8" t="str">
        <f t="shared" si="17"/>
        <v/>
      </c>
      <c r="M20" s="8" t="str">
        <f t="shared" si="18"/>
        <v/>
      </c>
      <c r="N20" s="7" t="str">
        <f t="shared" si="19"/>
        <v/>
      </c>
      <c r="O20" s="30"/>
      <c r="Q20" s="3" t="s">
        <v>60</v>
      </c>
      <c r="R20" s="5" t="s">
        <v>100</v>
      </c>
      <c r="S20" s="8">
        <v>17</v>
      </c>
      <c r="T20" s="6" t="str">
        <f t="array" ref="T20">IF(INDEX(値貼付!$A$2:$AX$121,$S20,MATCH(T$3,値貼付!$A$1:$AX$1,0))=0,"",INDEX(値貼付!$A$2:$AX$121,$S20,MATCH(T$3,値貼付!$A$1:$AX$1,0)))</f>
        <v/>
      </c>
      <c r="U20" s="6" t="str">
        <f t="array" ref="U20">IF(INDEX(値貼付!$A$2:$AX$121,$S20,MATCH(U$3,値貼付!$A$1:$AX$1,0))=0,"",INDEX(値貼付!$A$2:$AX$121,$S20,MATCH(U$3,値貼付!$A$1:$AX$1,0)))</f>
        <v/>
      </c>
      <c r="V20" s="6" t="str">
        <f t="array" ref="V20">IF(INDEX(値貼付!$A$2:$AX$121,$S20,MATCH(V$3,値貼付!$A$1:$AX$1,0))=0,"",INDEX(値貼付!$A$2:$AX$121,$S20,MATCH(V$3,値貼付!$A$1:$AX$1,0)))</f>
        <v/>
      </c>
      <c r="W20" s="6" t="str">
        <f t="array" ref="W20">IF(INDEX(値貼付!$A$2:$AX$121,$S20,MATCH(W$3,値貼付!$A$1:$AX$1,0))=0,"",INDEX(値貼付!$A$2:$AX$121,$S20,MATCH(W$3,値貼付!$A$1:$AX$1,0)))</f>
        <v/>
      </c>
      <c r="X20" s="6" t="str">
        <f t="array" ref="X20">IF(INDEX(値貼付!$A$2:$AX$121,$S20,MATCH(X$3,値貼付!$A$1:$AX$1,0))=0,"",INDEX(値貼付!$A$2:$AX$121,$S20,MATCH(X$3,値貼付!$A$1:$AX$1,0)))</f>
        <v/>
      </c>
      <c r="Y20" s="6" t="str">
        <f t="array" ref="Y20">IF(INDEX(値貼付!$A$2:$AX$121,$S20,MATCH(Y$3,値貼付!$A$1:$AX$1,0))=0,"",INDEX(値貼付!$A$2:$AX$121,$S20,MATCH(Y$3,値貼付!$A$1:$AX$1,0)))</f>
        <v/>
      </c>
      <c r="Z20" s="9" t="str">
        <f t="array" ref="Z20">IF(INDEX(値貼付!$A$2:$AX$121,$S20,MATCH(Z$3,値貼付!$A$1:$AX$1,0))=0,"",INDEX(値貼付!$A$2:$AX$121,$S20,MATCH(Z$3,値貼付!$A$1:$AX$1,0)))</f>
        <v/>
      </c>
      <c r="AA20" s="9" t="str">
        <f t="array" ref="AA20">IF(INDEX(値貼付!$A$2:$AX$121,$S20,MATCH(AA$3,値貼付!$A$1:$AX$1,0))=0,"",INDEX(値貼付!$A$2:$AX$121,$S20,MATCH(AA$3,値貼付!$A$1:$AX$1,0)))</f>
        <v/>
      </c>
      <c r="AB20" s="11" t="str">
        <f t="array" ref="AB20">IF(INDEX(値貼付!$A$2:$AX$121,$S20,MATCH(AB$3,値貼付!$A$1:$AX$1,0))=0,"",INDEX(値貼付!$A$2:$AX$121,$S20,MATCH(AB$3,値貼付!$A$1:$AX$1,0)))</f>
        <v/>
      </c>
      <c r="AC20" s="9" t="str">
        <f t="array" ref="AC20">IF(INDEX(値貼付!$A$2:$AX$121,$S20,MATCH(AC$3,値貼付!$A$1:$AX$1,0))=0,"",INDEX(値貼付!$A$2:$AX$121,$S20,MATCH(AC$3,値貼付!$A$1:$AX$1,0)))</f>
        <v/>
      </c>
      <c r="AD20" s="9" t="str">
        <f t="array" ref="AD20">IF(INDEX(値貼付!$A$2:$AX$121,$S20,MATCH(AD$3,値貼付!$A$1:$AX$1,0))=0,"",INDEX(値貼付!$A$2:$AX$121,$S20,MATCH(AD$3,値貼付!$A$1:$AX$1,0)))</f>
        <v/>
      </c>
      <c r="AE20" s="9" t="str">
        <f t="array" ref="AE20">IF(INDEX(値貼付!$A$2:$AX$121,$S20,MATCH(AE$3,値貼付!$A$1:$AX$1,0))=0,"",INDEX(値貼付!$A$2:$AX$121,$S20,MATCH(AE$3,値貼付!$A$1:$AX$1,0)))</f>
        <v/>
      </c>
      <c r="AF20" s="9" t="str">
        <f t="array" ref="AF20">IF(INDEX(値貼付!$A$2:$AX$121,$S20,MATCH(AF$3,値貼付!$A$1:$AX$1,0))=0,"",INDEX(値貼付!$A$2:$AX$121,$S20,MATCH(AF$3,値貼付!$A$1:$AX$1,0)))</f>
        <v/>
      </c>
      <c r="AG20" s="9" t="str">
        <f t="array" ref="AG20">IF(INDEX(値貼付!$A$2:$AX$121,$S20,MATCH(AG$3,値貼付!$A$1:$AX$1,0))=0,"",INDEX(値貼付!$A$2:$AX$121,$S20,MATCH(AG$3,値貼付!$A$1:$AX$1,0)))</f>
        <v/>
      </c>
      <c r="AH20" s="9" t="str">
        <f t="array" ref="AH20">IF(INDEX(値貼付!$A$2:$AX$121,$S20,MATCH(AH$3,値貼付!$A$1:$AX$1,0))=0,"",INDEX(値貼付!$A$2:$AX$121,$S20,MATCH(AH$3,値貼付!$A$1:$AX$1,0)))</f>
        <v/>
      </c>
      <c r="AI20" s="9" t="str">
        <f t="array" ref="AI20">IF(INDEX(値貼付!$A$2:$AX$121,$S20,MATCH(AA$3,値貼付!$A$1:$AX$1,0))=0,"",PHONETIC(INDEX(値貼付!$A$2:$AX$121,$S20,MATCH(AA$3,値貼付!$A$1:$AX$1,0))))</f>
        <v/>
      </c>
      <c r="AJ20" s="16"/>
      <c r="AK20" s="11"/>
    </row>
    <row r="21" spans="1:37">
      <c r="A21" s="73"/>
      <c r="B21" s="76"/>
      <c r="C21" s="6"/>
      <c r="D21" s="16"/>
      <c r="E21" s="6" t="str">
        <f t="shared" si="11"/>
        <v/>
      </c>
      <c r="F21" s="6" t="str">
        <f t="shared" si="12"/>
        <v/>
      </c>
      <c r="G21" s="6" t="str">
        <f t="shared" si="13"/>
        <v/>
      </c>
      <c r="H21" s="6" t="str">
        <f t="shared" si="14"/>
        <v/>
      </c>
      <c r="I21" s="7" t="str">
        <f t="shared" si="15"/>
        <v/>
      </c>
      <c r="J21" s="6" t="str">
        <f t="shared" si="16"/>
        <v/>
      </c>
      <c r="K21" s="8" t="str">
        <f>IF($O21="","",MID(VLOOKUP($O21,$S$4:$AK$123,16),MIN(FIND({0,1,2,3,4,5,6,7,8,9},VLOOKUP($O21,$S$4:$AK$123,16)&amp;1234567890)),LEN(VLOOKUP($O21,$S$4:$AK$123,16))*10-SUM(LEN(SUBSTITUTE(VLOOKUP($O21,$S$4:$AK$123,16),{0,1,2,3,4,5,6,7,8,9},)))))</f>
        <v/>
      </c>
      <c r="L21" s="8" t="str">
        <f t="shared" si="17"/>
        <v/>
      </c>
      <c r="M21" s="8" t="str">
        <f t="shared" si="18"/>
        <v/>
      </c>
      <c r="N21" s="7" t="str">
        <f t="shared" si="19"/>
        <v/>
      </c>
      <c r="O21" s="30"/>
      <c r="Q21" s="3" t="s">
        <v>97</v>
      </c>
      <c r="R21" s="5" t="s">
        <v>99</v>
      </c>
      <c r="S21" s="8">
        <v>18</v>
      </c>
      <c r="T21" s="6" t="str">
        <f t="array" ref="T21">IF(INDEX(値貼付!$A$2:$AX$121,$S21,MATCH(T$3,値貼付!$A$1:$AX$1,0))=0,"",INDEX(値貼付!$A$2:$AX$121,$S21,MATCH(T$3,値貼付!$A$1:$AX$1,0)))</f>
        <v/>
      </c>
      <c r="U21" s="6" t="str">
        <f t="array" ref="U21">IF(INDEX(値貼付!$A$2:$AX$121,$S21,MATCH(U$3,値貼付!$A$1:$AX$1,0))=0,"",INDEX(値貼付!$A$2:$AX$121,$S21,MATCH(U$3,値貼付!$A$1:$AX$1,0)))</f>
        <v/>
      </c>
      <c r="V21" s="6" t="str">
        <f t="array" ref="V21">IF(INDEX(値貼付!$A$2:$AX$121,$S21,MATCH(V$3,値貼付!$A$1:$AX$1,0))=0,"",INDEX(値貼付!$A$2:$AX$121,$S21,MATCH(V$3,値貼付!$A$1:$AX$1,0)))</f>
        <v/>
      </c>
      <c r="W21" s="6" t="str">
        <f t="array" ref="W21">IF(INDEX(値貼付!$A$2:$AX$121,$S21,MATCH(W$3,値貼付!$A$1:$AX$1,0))=0,"",INDEX(値貼付!$A$2:$AX$121,$S21,MATCH(W$3,値貼付!$A$1:$AX$1,0)))</f>
        <v/>
      </c>
      <c r="X21" s="6" t="str">
        <f t="array" ref="X21">IF(INDEX(値貼付!$A$2:$AX$121,$S21,MATCH(X$3,値貼付!$A$1:$AX$1,0))=0,"",INDEX(値貼付!$A$2:$AX$121,$S21,MATCH(X$3,値貼付!$A$1:$AX$1,0)))</f>
        <v/>
      </c>
      <c r="Y21" s="6" t="str">
        <f t="array" ref="Y21">IF(INDEX(値貼付!$A$2:$AX$121,$S21,MATCH(Y$3,値貼付!$A$1:$AX$1,0))=0,"",INDEX(値貼付!$A$2:$AX$121,$S21,MATCH(Y$3,値貼付!$A$1:$AX$1,0)))</f>
        <v/>
      </c>
      <c r="Z21" s="9" t="str">
        <f t="array" ref="Z21">IF(INDEX(値貼付!$A$2:$AX$121,$S21,MATCH(Z$3,値貼付!$A$1:$AX$1,0))=0,"",INDEX(値貼付!$A$2:$AX$121,$S21,MATCH(Z$3,値貼付!$A$1:$AX$1,0)))</f>
        <v/>
      </c>
      <c r="AA21" s="9" t="str">
        <f t="array" ref="AA21">IF(INDEX(値貼付!$A$2:$AX$121,$S21,MATCH(AA$3,値貼付!$A$1:$AX$1,0))=0,"",INDEX(値貼付!$A$2:$AX$121,$S21,MATCH(AA$3,値貼付!$A$1:$AX$1,0)))</f>
        <v/>
      </c>
      <c r="AB21" s="11" t="str">
        <f t="array" ref="AB21">IF(INDEX(値貼付!$A$2:$AX$121,$S21,MATCH(AB$3,値貼付!$A$1:$AX$1,0))=0,"",INDEX(値貼付!$A$2:$AX$121,$S21,MATCH(AB$3,値貼付!$A$1:$AX$1,0)))</f>
        <v/>
      </c>
      <c r="AC21" s="9" t="str">
        <f t="array" ref="AC21">IF(INDEX(値貼付!$A$2:$AX$121,$S21,MATCH(AC$3,値貼付!$A$1:$AX$1,0))=0,"",INDEX(値貼付!$A$2:$AX$121,$S21,MATCH(AC$3,値貼付!$A$1:$AX$1,0)))</f>
        <v/>
      </c>
      <c r="AD21" s="9" t="str">
        <f t="array" ref="AD21">IF(INDEX(値貼付!$A$2:$AX$121,$S21,MATCH(AD$3,値貼付!$A$1:$AX$1,0))=0,"",INDEX(値貼付!$A$2:$AX$121,$S21,MATCH(AD$3,値貼付!$A$1:$AX$1,0)))</f>
        <v/>
      </c>
      <c r="AE21" s="9" t="str">
        <f t="array" ref="AE21">IF(INDEX(値貼付!$A$2:$AX$121,$S21,MATCH(AE$3,値貼付!$A$1:$AX$1,0))=0,"",INDEX(値貼付!$A$2:$AX$121,$S21,MATCH(AE$3,値貼付!$A$1:$AX$1,0)))</f>
        <v/>
      </c>
      <c r="AF21" s="9" t="str">
        <f t="array" ref="AF21">IF(INDEX(値貼付!$A$2:$AX$121,$S21,MATCH(AF$3,値貼付!$A$1:$AX$1,0))=0,"",INDEX(値貼付!$A$2:$AX$121,$S21,MATCH(AF$3,値貼付!$A$1:$AX$1,0)))</f>
        <v/>
      </c>
      <c r="AG21" s="9" t="str">
        <f t="array" ref="AG21">IF(INDEX(値貼付!$A$2:$AX$121,$S21,MATCH(AG$3,値貼付!$A$1:$AX$1,0))=0,"",INDEX(値貼付!$A$2:$AX$121,$S21,MATCH(AG$3,値貼付!$A$1:$AX$1,0)))</f>
        <v/>
      </c>
      <c r="AH21" s="9" t="str">
        <f t="array" ref="AH21">IF(INDEX(値貼付!$A$2:$AX$121,$S21,MATCH(AH$3,値貼付!$A$1:$AX$1,0))=0,"",INDEX(値貼付!$A$2:$AX$121,$S21,MATCH(AH$3,値貼付!$A$1:$AX$1,0)))</f>
        <v/>
      </c>
      <c r="AI21" s="9" t="str">
        <f t="array" ref="AI21">IF(INDEX(値貼付!$A$2:$AX$121,$S21,MATCH(AA$3,値貼付!$A$1:$AX$1,0))=0,"",PHONETIC(INDEX(値貼付!$A$2:$AX$121,$S21,MATCH(AA$3,値貼付!$A$1:$AX$1,0))))</f>
        <v/>
      </c>
      <c r="AJ21" s="16"/>
      <c r="AK21" s="11"/>
    </row>
    <row r="22" spans="1:37">
      <c r="A22" s="73"/>
      <c r="B22" s="76"/>
      <c r="C22" s="6"/>
      <c r="D22" s="16"/>
      <c r="E22" s="6" t="str">
        <f t="shared" si="11"/>
        <v/>
      </c>
      <c r="F22" s="6" t="str">
        <f t="shared" si="12"/>
        <v/>
      </c>
      <c r="G22" s="6" t="str">
        <f t="shared" si="13"/>
        <v/>
      </c>
      <c r="H22" s="6" t="str">
        <f t="shared" si="14"/>
        <v/>
      </c>
      <c r="I22" s="7" t="str">
        <f t="shared" si="15"/>
        <v/>
      </c>
      <c r="J22" s="6" t="str">
        <f t="shared" si="16"/>
        <v/>
      </c>
      <c r="K22" s="8" t="str">
        <f>IF($O22="","",MID(VLOOKUP($O22,$S$4:$AK$123,16),MIN(FIND({0,1,2,3,4,5,6,7,8,9},VLOOKUP($O22,$S$4:$AK$123,16)&amp;1234567890)),LEN(VLOOKUP($O22,$S$4:$AK$123,16))*10-SUM(LEN(SUBSTITUTE(VLOOKUP($O22,$S$4:$AK$123,16),{0,1,2,3,4,5,6,7,8,9},)))))</f>
        <v/>
      </c>
      <c r="L22" s="8" t="str">
        <f t="shared" si="17"/>
        <v/>
      </c>
      <c r="M22" s="8" t="str">
        <f t="shared" si="18"/>
        <v/>
      </c>
      <c r="N22" s="7" t="str">
        <f t="shared" si="19"/>
        <v/>
      </c>
      <c r="O22" s="30"/>
      <c r="Q22" s="3" t="s">
        <v>98</v>
      </c>
      <c r="R22" s="5" t="s">
        <v>101</v>
      </c>
      <c r="S22" s="8">
        <v>19</v>
      </c>
      <c r="T22" s="6" t="str">
        <f t="array" ref="T22">IF(INDEX(値貼付!$A$2:$AX$121,$S22,MATCH(T$3,値貼付!$A$1:$AX$1,0))=0,"",INDEX(値貼付!$A$2:$AX$121,$S22,MATCH(T$3,値貼付!$A$1:$AX$1,0)))</f>
        <v/>
      </c>
      <c r="U22" s="6" t="str">
        <f t="array" ref="U22">IF(INDEX(値貼付!$A$2:$AX$121,$S22,MATCH(U$3,値貼付!$A$1:$AX$1,0))=0,"",INDEX(値貼付!$A$2:$AX$121,$S22,MATCH(U$3,値貼付!$A$1:$AX$1,0)))</f>
        <v/>
      </c>
      <c r="V22" s="6" t="str">
        <f t="array" ref="V22">IF(INDEX(値貼付!$A$2:$AX$121,$S22,MATCH(V$3,値貼付!$A$1:$AX$1,0))=0,"",INDEX(値貼付!$A$2:$AX$121,$S22,MATCH(V$3,値貼付!$A$1:$AX$1,0)))</f>
        <v/>
      </c>
      <c r="W22" s="6" t="str">
        <f t="array" ref="W22">IF(INDEX(値貼付!$A$2:$AX$121,$S22,MATCH(W$3,値貼付!$A$1:$AX$1,0))=0,"",INDEX(値貼付!$A$2:$AX$121,$S22,MATCH(W$3,値貼付!$A$1:$AX$1,0)))</f>
        <v/>
      </c>
      <c r="X22" s="6" t="str">
        <f t="array" ref="X22">IF(INDEX(値貼付!$A$2:$AX$121,$S22,MATCH(X$3,値貼付!$A$1:$AX$1,0))=0,"",INDEX(値貼付!$A$2:$AX$121,$S22,MATCH(X$3,値貼付!$A$1:$AX$1,0)))</f>
        <v/>
      </c>
      <c r="Y22" s="6" t="str">
        <f t="array" ref="Y22">IF(INDEX(値貼付!$A$2:$AX$121,$S22,MATCH(Y$3,値貼付!$A$1:$AX$1,0))=0,"",INDEX(値貼付!$A$2:$AX$121,$S22,MATCH(Y$3,値貼付!$A$1:$AX$1,0)))</f>
        <v/>
      </c>
      <c r="Z22" s="9" t="str">
        <f t="array" ref="Z22">IF(INDEX(値貼付!$A$2:$AX$121,$S22,MATCH(Z$3,値貼付!$A$1:$AX$1,0))=0,"",INDEX(値貼付!$A$2:$AX$121,$S22,MATCH(Z$3,値貼付!$A$1:$AX$1,0)))</f>
        <v/>
      </c>
      <c r="AA22" s="9" t="str">
        <f t="array" ref="AA22">IF(INDEX(値貼付!$A$2:$AX$121,$S22,MATCH(AA$3,値貼付!$A$1:$AX$1,0))=0,"",INDEX(値貼付!$A$2:$AX$121,$S22,MATCH(AA$3,値貼付!$A$1:$AX$1,0)))</f>
        <v/>
      </c>
      <c r="AB22" s="11" t="str">
        <f t="array" ref="AB22">IF(INDEX(値貼付!$A$2:$AX$121,$S22,MATCH(AB$3,値貼付!$A$1:$AX$1,0))=0,"",INDEX(値貼付!$A$2:$AX$121,$S22,MATCH(AB$3,値貼付!$A$1:$AX$1,0)))</f>
        <v/>
      </c>
      <c r="AC22" s="9" t="str">
        <f t="array" ref="AC22">IF(INDEX(値貼付!$A$2:$AX$121,$S22,MATCH(AC$3,値貼付!$A$1:$AX$1,0))=0,"",INDEX(値貼付!$A$2:$AX$121,$S22,MATCH(AC$3,値貼付!$A$1:$AX$1,0)))</f>
        <v/>
      </c>
      <c r="AD22" s="9" t="str">
        <f t="array" ref="AD22">IF(INDEX(値貼付!$A$2:$AX$121,$S22,MATCH(AD$3,値貼付!$A$1:$AX$1,0))=0,"",INDEX(値貼付!$A$2:$AX$121,$S22,MATCH(AD$3,値貼付!$A$1:$AX$1,0)))</f>
        <v/>
      </c>
      <c r="AE22" s="9" t="str">
        <f t="array" ref="AE22">IF(INDEX(値貼付!$A$2:$AX$121,$S22,MATCH(AE$3,値貼付!$A$1:$AX$1,0))=0,"",INDEX(値貼付!$A$2:$AX$121,$S22,MATCH(AE$3,値貼付!$A$1:$AX$1,0)))</f>
        <v/>
      </c>
      <c r="AF22" s="9" t="str">
        <f t="array" ref="AF22">IF(INDEX(値貼付!$A$2:$AX$121,$S22,MATCH(AF$3,値貼付!$A$1:$AX$1,0))=0,"",INDEX(値貼付!$A$2:$AX$121,$S22,MATCH(AF$3,値貼付!$A$1:$AX$1,0)))</f>
        <v/>
      </c>
      <c r="AG22" s="9" t="str">
        <f t="array" ref="AG22">IF(INDEX(値貼付!$A$2:$AX$121,$S22,MATCH(AG$3,値貼付!$A$1:$AX$1,0))=0,"",INDEX(値貼付!$A$2:$AX$121,$S22,MATCH(AG$3,値貼付!$A$1:$AX$1,0)))</f>
        <v/>
      </c>
      <c r="AH22" s="9" t="str">
        <f t="array" ref="AH22">IF(INDEX(値貼付!$A$2:$AX$121,$S22,MATCH(AH$3,値貼付!$A$1:$AX$1,0))=0,"",INDEX(値貼付!$A$2:$AX$121,$S22,MATCH(AH$3,値貼付!$A$1:$AX$1,0)))</f>
        <v/>
      </c>
      <c r="AI22" s="9" t="str">
        <f t="array" ref="AI22">IF(INDEX(値貼付!$A$2:$AX$121,$S22,MATCH(AA$3,値貼付!$A$1:$AX$1,0))=0,"",PHONETIC(INDEX(値貼付!$A$2:$AX$121,$S22,MATCH(AA$3,値貼付!$A$1:$AX$1,0))))</f>
        <v/>
      </c>
      <c r="AJ22" s="16"/>
      <c r="AK22" s="11"/>
    </row>
    <row r="23" spans="1:37">
      <c r="A23" s="73"/>
      <c r="B23" s="76"/>
      <c r="C23" s="6"/>
      <c r="D23" s="16"/>
      <c r="E23" s="6" t="str">
        <f t="shared" si="11"/>
        <v/>
      </c>
      <c r="F23" s="6" t="str">
        <f t="shared" si="12"/>
        <v/>
      </c>
      <c r="G23" s="6" t="str">
        <f t="shared" si="13"/>
        <v/>
      </c>
      <c r="H23" s="6" t="str">
        <f t="shared" si="14"/>
        <v/>
      </c>
      <c r="I23" s="7" t="str">
        <f t="shared" si="15"/>
        <v/>
      </c>
      <c r="J23" s="6" t="str">
        <f t="shared" si="16"/>
        <v/>
      </c>
      <c r="K23" s="8" t="str">
        <f>IF($O23="","",MID(VLOOKUP($O23,$S$4:$AK$123,16),MIN(FIND({0,1,2,3,4,5,6,7,8,9},VLOOKUP($O23,$S$4:$AK$123,16)&amp;1234567890)),LEN(VLOOKUP($O23,$S$4:$AK$123,16))*10-SUM(LEN(SUBSTITUTE(VLOOKUP($O23,$S$4:$AK$123,16),{0,1,2,3,4,5,6,7,8,9},)))))</f>
        <v/>
      </c>
      <c r="L23" s="8" t="str">
        <f t="shared" si="17"/>
        <v/>
      </c>
      <c r="M23" s="8" t="str">
        <f t="shared" si="18"/>
        <v/>
      </c>
      <c r="N23" s="7" t="str">
        <f t="shared" si="19"/>
        <v/>
      </c>
      <c r="O23" s="30"/>
      <c r="Q23" s="3" t="s">
        <v>102</v>
      </c>
      <c r="S23" s="8">
        <v>20</v>
      </c>
      <c r="T23" s="6" t="str">
        <f t="array" ref="T23">IF(INDEX(値貼付!$A$2:$AX$121,$S23,MATCH(T$3,値貼付!$A$1:$AX$1,0))=0,"",INDEX(値貼付!$A$2:$AX$121,$S23,MATCH(T$3,値貼付!$A$1:$AX$1,0)))</f>
        <v/>
      </c>
      <c r="U23" s="6" t="str">
        <f t="array" ref="U23">IF(INDEX(値貼付!$A$2:$AX$121,$S23,MATCH(U$3,値貼付!$A$1:$AX$1,0))=0,"",INDEX(値貼付!$A$2:$AX$121,$S23,MATCH(U$3,値貼付!$A$1:$AX$1,0)))</f>
        <v/>
      </c>
      <c r="V23" s="6" t="str">
        <f t="array" ref="V23">IF(INDEX(値貼付!$A$2:$AX$121,$S23,MATCH(V$3,値貼付!$A$1:$AX$1,0))=0,"",INDEX(値貼付!$A$2:$AX$121,$S23,MATCH(V$3,値貼付!$A$1:$AX$1,0)))</f>
        <v/>
      </c>
      <c r="W23" s="6" t="str">
        <f t="array" ref="W23">IF(INDEX(値貼付!$A$2:$AX$121,$S23,MATCH(W$3,値貼付!$A$1:$AX$1,0))=0,"",INDEX(値貼付!$A$2:$AX$121,$S23,MATCH(W$3,値貼付!$A$1:$AX$1,0)))</f>
        <v/>
      </c>
      <c r="X23" s="6" t="str">
        <f t="array" ref="X23">IF(INDEX(値貼付!$A$2:$AX$121,$S23,MATCH(X$3,値貼付!$A$1:$AX$1,0))=0,"",INDEX(値貼付!$A$2:$AX$121,$S23,MATCH(X$3,値貼付!$A$1:$AX$1,0)))</f>
        <v/>
      </c>
      <c r="Y23" s="6" t="str">
        <f t="array" ref="Y23">IF(INDEX(値貼付!$A$2:$AX$121,$S23,MATCH(Y$3,値貼付!$A$1:$AX$1,0))=0,"",INDEX(値貼付!$A$2:$AX$121,$S23,MATCH(Y$3,値貼付!$A$1:$AX$1,0)))</f>
        <v/>
      </c>
      <c r="Z23" s="9" t="str">
        <f t="array" ref="Z23">IF(INDEX(値貼付!$A$2:$AX$121,$S23,MATCH(Z$3,値貼付!$A$1:$AX$1,0))=0,"",INDEX(値貼付!$A$2:$AX$121,$S23,MATCH(Z$3,値貼付!$A$1:$AX$1,0)))</f>
        <v/>
      </c>
      <c r="AA23" s="9" t="str">
        <f t="array" ref="AA23">IF(INDEX(値貼付!$A$2:$AX$121,$S23,MATCH(AA$3,値貼付!$A$1:$AX$1,0))=0,"",INDEX(値貼付!$A$2:$AX$121,$S23,MATCH(AA$3,値貼付!$A$1:$AX$1,0)))</f>
        <v/>
      </c>
      <c r="AB23" s="11" t="str">
        <f t="array" ref="AB23">IF(INDEX(値貼付!$A$2:$AX$121,$S23,MATCH(AB$3,値貼付!$A$1:$AX$1,0))=0,"",INDEX(値貼付!$A$2:$AX$121,$S23,MATCH(AB$3,値貼付!$A$1:$AX$1,0)))</f>
        <v/>
      </c>
      <c r="AC23" s="9" t="str">
        <f t="array" ref="AC23">IF(INDEX(値貼付!$A$2:$AX$121,$S23,MATCH(AC$3,値貼付!$A$1:$AX$1,0))=0,"",INDEX(値貼付!$A$2:$AX$121,$S23,MATCH(AC$3,値貼付!$A$1:$AX$1,0)))</f>
        <v/>
      </c>
      <c r="AD23" s="9" t="str">
        <f t="array" ref="AD23">IF(INDEX(値貼付!$A$2:$AX$121,$S23,MATCH(AD$3,値貼付!$A$1:$AX$1,0))=0,"",INDEX(値貼付!$A$2:$AX$121,$S23,MATCH(AD$3,値貼付!$A$1:$AX$1,0)))</f>
        <v/>
      </c>
      <c r="AE23" s="9" t="str">
        <f t="array" ref="AE23">IF(INDEX(値貼付!$A$2:$AX$121,$S23,MATCH(AE$3,値貼付!$A$1:$AX$1,0))=0,"",INDEX(値貼付!$A$2:$AX$121,$S23,MATCH(AE$3,値貼付!$A$1:$AX$1,0)))</f>
        <v/>
      </c>
      <c r="AF23" s="9" t="str">
        <f t="array" ref="AF23">IF(INDEX(値貼付!$A$2:$AX$121,$S23,MATCH(AF$3,値貼付!$A$1:$AX$1,0))=0,"",INDEX(値貼付!$A$2:$AX$121,$S23,MATCH(AF$3,値貼付!$A$1:$AX$1,0)))</f>
        <v/>
      </c>
      <c r="AG23" s="9" t="str">
        <f t="array" ref="AG23">IF(INDEX(値貼付!$A$2:$AX$121,$S23,MATCH(AG$3,値貼付!$A$1:$AX$1,0))=0,"",INDEX(値貼付!$A$2:$AX$121,$S23,MATCH(AG$3,値貼付!$A$1:$AX$1,0)))</f>
        <v/>
      </c>
      <c r="AH23" s="9" t="str">
        <f t="array" ref="AH23">IF(INDEX(値貼付!$A$2:$AX$121,$S23,MATCH(AH$3,値貼付!$A$1:$AX$1,0))=0,"",INDEX(値貼付!$A$2:$AX$121,$S23,MATCH(AH$3,値貼付!$A$1:$AX$1,0)))</f>
        <v/>
      </c>
      <c r="AI23" s="9" t="str">
        <f t="array" ref="AI23">IF(INDEX(値貼付!$A$2:$AX$121,$S23,MATCH(AA$3,値貼付!$A$1:$AX$1,0))=0,"",PHONETIC(INDEX(値貼付!$A$2:$AX$121,$S23,MATCH(AA$3,値貼付!$A$1:$AX$1,0))))</f>
        <v/>
      </c>
      <c r="AJ23" s="16"/>
      <c r="AK23" s="11"/>
    </row>
    <row r="24" spans="1:37">
      <c r="A24" s="73"/>
      <c r="B24" s="76"/>
      <c r="C24" s="6"/>
      <c r="D24" s="16"/>
      <c r="E24" s="6" t="str">
        <f t="shared" si="11"/>
        <v/>
      </c>
      <c r="F24" s="6" t="str">
        <f t="shared" si="12"/>
        <v/>
      </c>
      <c r="G24" s="6" t="str">
        <f t="shared" si="13"/>
        <v/>
      </c>
      <c r="H24" s="6" t="str">
        <f t="shared" si="14"/>
        <v/>
      </c>
      <c r="I24" s="7" t="str">
        <f t="shared" si="15"/>
        <v/>
      </c>
      <c r="J24" s="6" t="str">
        <f t="shared" si="16"/>
        <v/>
      </c>
      <c r="K24" s="8" t="str">
        <f>IF($O24="","",MID(VLOOKUP($O24,$S$4:$AK$123,16),MIN(FIND({0,1,2,3,4,5,6,7,8,9},VLOOKUP($O24,$S$4:$AK$123,16)&amp;1234567890)),LEN(VLOOKUP($O24,$S$4:$AK$123,16))*10-SUM(LEN(SUBSTITUTE(VLOOKUP($O24,$S$4:$AK$123,16),{0,1,2,3,4,5,6,7,8,9},)))))</f>
        <v/>
      </c>
      <c r="L24" s="8" t="str">
        <f t="shared" si="17"/>
        <v/>
      </c>
      <c r="M24" s="8" t="str">
        <f t="shared" si="18"/>
        <v/>
      </c>
      <c r="N24" s="7" t="str">
        <f t="shared" si="19"/>
        <v/>
      </c>
      <c r="O24" s="30"/>
      <c r="S24" s="8">
        <v>21</v>
      </c>
      <c r="T24" s="6" t="str">
        <f t="array" ref="T24">IF(INDEX(値貼付!$A$2:$AX$121,$S24,MATCH(T$3,値貼付!$A$1:$AX$1,0))=0,"",INDEX(値貼付!$A$2:$AX$121,$S24,MATCH(T$3,値貼付!$A$1:$AX$1,0)))</f>
        <v/>
      </c>
      <c r="U24" s="6" t="str">
        <f t="array" ref="U24">IF(INDEX(値貼付!$A$2:$AX$121,$S24,MATCH(U$3,値貼付!$A$1:$AX$1,0))=0,"",INDEX(値貼付!$A$2:$AX$121,$S24,MATCH(U$3,値貼付!$A$1:$AX$1,0)))</f>
        <v/>
      </c>
      <c r="V24" s="6" t="str">
        <f t="array" ref="V24">IF(INDEX(値貼付!$A$2:$AX$121,$S24,MATCH(V$3,値貼付!$A$1:$AX$1,0))=0,"",INDEX(値貼付!$A$2:$AX$121,$S24,MATCH(V$3,値貼付!$A$1:$AX$1,0)))</f>
        <v/>
      </c>
      <c r="W24" s="6" t="str">
        <f t="array" ref="W24">IF(INDEX(値貼付!$A$2:$AX$121,$S24,MATCH(W$3,値貼付!$A$1:$AX$1,0))=0,"",INDEX(値貼付!$A$2:$AX$121,$S24,MATCH(W$3,値貼付!$A$1:$AX$1,0)))</f>
        <v/>
      </c>
      <c r="X24" s="6" t="str">
        <f t="array" ref="X24">IF(INDEX(値貼付!$A$2:$AX$121,$S24,MATCH(X$3,値貼付!$A$1:$AX$1,0))=0,"",INDEX(値貼付!$A$2:$AX$121,$S24,MATCH(X$3,値貼付!$A$1:$AX$1,0)))</f>
        <v/>
      </c>
      <c r="Y24" s="6" t="str">
        <f t="array" ref="Y24">IF(INDEX(値貼付!$A$2:$AX$121,$S24,MATCH(Y$3,値貼付!$A$1:$AX$1,0))=0,"",INDEX(値貼付!$A$2:$AX$121,$S24,MATCH(Y$3,値貼付!$A$1:$AX$1,0)))</f>
        <v/>
      </c>
      <c r="Z24" s="9" t="str">
        <f t="array" ref="Z24">IF(INDEX(値貼付!$A$2:$AX$121,$S24,MATCH(Z$3,値貼付!$A$1:$AX$1,0))=0,"",INDEX(値貼付!$A$2:$AX$121,$S24,MATCH(Z$3,値貼付!$A$1:$AX$1,0)))</f>
        <v/>
      </c>
      <c r="AA24" s="9" t="str">
        <f t="array" ref="AA24">IF(INDEX(値貼付!$A$2:$AX$121,$S24,MATCH(AA$3,値貼付!$A$1:$AX$1,0))=0,"",INDEX(値貼付!$A$2:$AX$121,$S24,MATCH(AA$3,値貼付!$A$1:$AX$1,0)))</f>
        <v/>
      </c>
      <c r="AB24" s="11" t="str">
        <f t="array" ref="AB24">IF(INDEX(値貼付!$A$2:$AX$121,$S24,MATCH(AB$3,値貼付!$A$1:$AX$1,0))=0,"",INDEX(値貼付!$A$2:$AX$121,$S24,MATCH(AB$3,値貼付!$A$1:$AX$1,0)))</f>
        <v/>
      </c>
      <c r="AC24" s="9" t="str">
        <f t="array" ref="AC24">IF(INDEX(値貼付!$A$2:$AX$121,$S24,MATCH(AC$3,値貼付!$A$1:$AX$1,0))=0,"",INDEX(値貼付!$A$2:$AX$121,$S24,MATCH(AC$3,値貼付!$A$1:$AX$1,0)))</f>
        <v/>
      </c>
      <c r="AD24" s="9" t="str">
        <f t="array" ref="AD24">IF(INDEX(値貼付!$A$2:$AX$121,$S24,MATCH(AD$3,値貼付!$A$1:$AX$1,0))=0,"",INDEX(値貼付!$A$2:$AX$121,$S24,MATCH(AD$3,値貼付!$A$1:$AX$1,0)))</f>
        <v/>
      </c>
      <c r="AE24" s="9" t="str">
        <f t="array" ref="AE24">IF(INDEX(値貼付!$A$2:$AX$121,$S24,MATCH(AE$3,値貼付!$A$1:$AX$1,0))=0,"",INDEX(値貼付!$A$2:$AX$121,$S24,MATCH(AE$3,値貼付!$A$1:$AX$1,0)))</f>
        <v/>
      </c>
      <c r="AF24" s="9" t="str">
        <f t="array" ref="AF24">IF(INDEX(値貼付!$A$2:$AX$121,$S24,MATCH(AF$3,値貼付!$A$1:$AX$1,0))=0,"",INDEX(値貼付!$A$2:$AX$121,$S24,MATCH(AF$3,値貼付!$A$1:$AX$1,0)))</f>
        <v/>
      </c>
      <c r="AG24" s="9" t="str">
        <f t="array" ref="AG24">IF(INDEX(値貼付!$A$2:$AX$121,$S24,MATCH(AG$3,値貼付!$A$1:$AX$1,0))=0,"",INDEX(値貼付!$A$2:$AX$121,$S24,MATCH(AG$3,値貼付!$A$1:$AX$1,0)))</f>
        <v/>
      </c>
      <c r="AH24" s="9" t="str">
        <f t="array" ref="AH24">IF(INDEX(値貼付!$A$2:$AX$121,$S24,MATCH(AH$3,値貼付!$A$1:$AX$1,0))=0,"",INDEX(値貼付!$A$2:$AX$121,$S24,MATCH(AH$3,値貼付!$A$1:$AX$1,0)))</f>
        <v/>
      </c>
      <c r="AI24" s="9" t="str">
        <f t="array" ref="AI24">IF(INDEX(値貼付!$A$2:$AX$121,$S24,MATCH(AA$3,値貼付!$A$1:$AX$1,0))=0,"",PHONETIC(INDEX(値貼付!$A$2:$AX$121,$S24,MATCH(AA$3,値貼付!$A$1:$AX$1,0))))</f>
        <v/>
      </c>
      <c r="AJ24" s="16"/>
      <c r="AK24" s="11"/>
    </row>
    <row r="25" spans="1:37">
      <c r="A25" s="73"/>
      <c r="B25" s="76"/>
      <c r="C25" s="6"/>
      <c r="D25" s="16"/>
      <c r="E25" s="6" t="str">
        <f t="shared" si="11"/>
        <v/>
      </c>
      <c r="F25" s="6" t="str">
        <f t="shared" si="12"/>
        <v/>
      </c>
      <c r="G25" s="6" t="str">
        <f t="shared" si="13"/>
        <v/>
      </c>
      <c r="H25" s="6" t="str">
        <f t="shared" si="14"/>
        <v/>
      </c>
      <c r="I25" s="7" t="str">
        <f t="shared" si="15"/>
        <v/>
      </c>
      <c r="J25" s="6" t="str">
        <f t="shared" si="16"/>
        <v/>
      </c>
      <c r="K25" s="8" t="str">
        <f>IF($O25="","",MID(VLOOKUP($O25,$S$4:$AK$123,16),MIN(FIND({0,1,2,3,4,5,6,7,8,9},VLOOKUP($O25,$S$4:$AK$123,16)&amp;1234567890)),LEN(VLOOKUP($O25,$S$4:$AK$123,16))*10-SUM(LEN(SUBSTITUTE(VLOOKUP($O25,$S$4:$AK$123,16),{0,1,2,3,4,5,6,7,8,9},)))))</f>
        <v/>
      </c>
      <c r="L25" s="8" t="str">
        <f t="shared" si="17"/>
        <v/>
      </c>
      <c r="M25" s="8" t="str">
        <f t="shared" si="18"/>
        <v/>
      </c>
      <c r="N25" s="7" t="str">
        <f t="shared" si="19"/>
        <v/>
      </c>
      <c r="O25" s="30"/>
      <c r="S25" s="8">
        <v>22</v>
      </c>
      <c r="T25" s="6" t="str">
        <f t="array" ref="T25">IF(INDEX(値貼付!$A$2:$AX$121,$S25,MATCH(T$3,値貼付!$A$1:$AX$1,0))=0,"",INDEX(値貼付!$A$2:$AX$121,$S25,MATCH(T$3,値貼付!$A$1:$AX$1,0)))</f>
        <v/>
      </c>
      <c r="U25" s="6" t="str">
        <f t="array" ref="U25">IF(INDEX(値貼付!$A$2:$AX$121,$S25,MATCH(U$3,値貼付!$A$1:$AX$1,0))=0,"",INDEX(値貼付!$A$2:$AX$121,$S25,MATCH(U$3,値貼付!$A$1:$AX$1,0)))</f>
        <v/>
      </c>
      <c r="V25" s="6" t="str">
        <f t="array" ref="V25">IF(INDEX(値貼付!$A$2:$AX$121,$S25,MATCH(V$3,値貼付!$A$1:$AX$1,0))=0,"",INDEX(値貼付!$A$2:$AX$121,$S25,MATCH(V$3,値貼付!$A$1:$AX$1,0)))</f>
        <v/>
      </c>
      <c r="W25" s="6" t="str">
        <f t="array" ref="W25">IF(INDEX(値貼付!$A$2:$AX$121,$S25,MATCH(W$3,値貼付!$A$1:$AX$1,0))=0,"",INDEX(値貼付!$A$2:$AX$121,$S25,MATCH(W$3,値貼付!$A$1:$AX$1,0)))</f>
        <v/>
      </c>
      <c r="X25" s="6" t="str">
        <f t="array" ref="X25">IF(INDEX(値貼付!$A$2:$AX$121,$S25,MATCH(X$3,値貼付!$A$1:$AX$1,0))=0,"",INDEX(値貼付!$A$2:$AX$121,$S25,MATCH(X$3,値貼付!$A$1:$AX$1,0)))</f>
        <v/>
      </c>
      <c r="Y25" s="6" t="str">
        <f t="array" ref="Y25">IF(INDEX(値貼付!$A$2:$AX$121,$S25,MATCH(Y$3,値貼付!$A$1:$AX$1,0))=0,"",INDEX(値貼付!$A$2:$AX$121,$S25,MATCH(Y$3,値貼付!$A$1:$AX$1,0)))</f>
        <v/>
      </c>
      <c r="Z25" s="9" t="str">
        <f t="array" ref="Z25">IF(INDEX(値貼付!$A$2:$AX$121,$S25,MATCH(Z$3,値貼付!$A$1:$AX$1,0))=0,"",INDEX(値貼付!$A$2:$AX$121,$S25,MATCH(Z$3,値貼付!$A$1:$AX$1,0)))</f>
        <v/>
      </c>
      <c r="AA25" s="9" t="str">
        <f t="array" ref="AA25">IF(INDEX(値貼付!$A$2:$AX$121,$S25,MATCH(AA$3,値貼付!$A$1:$AX$1,0))=0,"",INDEX(値貼付!$A$2:$AX$121,$S25,MATCH(AA$3,値貼付!$A$1:$AX$1,0)))</f>
        <v/>
      </c>
      <c r="AB25" s="11" t="str">
        <f t="array" ref="AB25">IF(INDEX(値貼付!$A$2:$AX$121,$S25,MATCH(AB$3,値貼付!$A$1:$AX$1,0))=0,"",INDEX(値貼付!$A$2:$AX$121,$S25,MATCH(AB$3,値貼付!$A$1:$AX$1,0)))</f>
        <v/>
      </c>
      <c r="AC25" s="9" t="str">
        <f t="array" ref="AC25">IF(INDEX(値貼付!$A$2:$AX$121,$S25,MATCH(AC$3,値貼付!$A$1:$AX$1,0))=0,"",INDEX(値貼付!$A$2:$AX$121,$S25,MATCH(AC$3,値貼付!$A$1:$AX$1,0)))</f>
        <v/>
      </c>
      <c r="AD25" s="9" t="str">
        <f t="array" ref="AD25">IF(INDEX(値貼付!$A$2:$AX$121,$S25,MATCH(AD$3,値貼付!$A$1:$AX$1,0))=0,"",INDEX(値貼付!$A$2:$AX$121,$S25,MATCH(AD$3,値貼付!$A$1:$AX$1,0)))</f>
        <v/>
      </c>
      <c r="AE25" s="9" t="str">
        <f t="array" ref="AE25">IF(INDEX(値貼付!$A$2:$AX$121,$S25,MATCH(AE$3,値貼付!$A$1:$AX$1,0))=0,"",INDEX(値貼付!$A$2:$AX$121,$S25,MATCH(AE$3,値貼付!$A$1:$AX$1,0)))</f>
        <v/>
      </c>
      <c r="AF25" s="9" t="str">
        <f t="array" ref="AF25">IF(INDEX(値貼付!$A$2:$AX$121,$S25,MATCH(AF$3,値貼付!$A$1:$AX$1,0))=0,"",INDEX(値貼付!$A$2:$AX$121,$S25,MATCH(AF$3,値貼付!$A$1:$AX$1,0)))</f>
        <v/>
      </c>
      <c r="AG25" s="9" t="str">
        <f t="array" ref="AG25">IF(INDEX(値貼付!$A$2:$AX$121,$S25,MATCH(AG$3,値貼付!$A$1:$AX$1,0))=0,"",INDEX(値貼付!$A$2:$AX$121,$S25,MATCH(AG$3,値貼付!$A$1:$AX$1,0)))</f>
        <v/>
      </c>
      <c r="AH25" s="9" t="str">
        <f t="array" ref="AH25">IF(INDEX(値貼付!$A$2:$AX$121,$S25,MATCH(AH$3,値貼付!$A$1:$AX$1,0))=0,"",INDEX(値貼付!$A$2:$AX$121,$S25,MATCH(AH$3,値貼付!$A$1:$AX$1,0)))</f>
        <v/>
      </c>
      <c r="AI25" s="9" t="str">
        <f t="array" ref="AI25">IF(INDEX(値貼付!$A$2:$AX$121,$S25,MATCH(AA$3,値貼付!$A$1:$AX$1,0))=0,"",PHONETIC(INDEX(値貼付!$A$2:$AX$121,$S25,MATCH(AA$3,値貼付!$A$1:$AX$1,0))))</f>
        <v/>
      </c>
      <c r="AJ25" s="16"/>
      <c r="AK25" s="11"/>
    </row>
    <row r="26" spans="1:37" ht="18.5" thickBot="1">
      <c r="A26" s="74"/>
      <c r="B26" s="77"/>
      <c r="C26" s="49"/>
      <c r="D26" s="67"/>
      <c r="E26" s="50" t="str">
        <f t="shared" si="11"/>
        <v/>
      </c>
      <c r="F26" s="50" t="str">
        <f t="shared" si="12"/>
        <v/>
      </c>
      <c r="G26" s="50" t="str">
        <f t="shared" si="13"/>
        <v/>
      </c>
      <c r="H26" s="50" t="str">
        <f t="shared" si="14"/>
        <v/>
      </c>
      <c r="I26" s="51" t="str">
        <f t="shared" si="15"/>
        <v/>
      </c>
      <c r="J26" s="50" t="str">
        <f t="shared" si="16"/>
        <v/>
      </c>
      <c r="K26" s="52" t="str">
        <f>IF($O26="","",MID(VLOOKUP($O26,$S$4:$AK$123,16),MIN(FIND({0,1,2,3,4,5,6,7,8,9},VLOOKUP($O26,$S$4:$AK$123,16)&amp;1234567890)),LEN(VLOOKUP($O26,$S$4:$AK$123,16))*10-SUM(LEN(SUBSTITUTE(VLOOKUP($O26,$S$4:$AK$123,16),{0,1,2,3,4,5,6,7,8,9},)))))</f>
        <v/>
      </c>
      <c r="L26" s="52" t="str">
        <f t="shared" si="17"/>
        <v/>
      </c>
      <c r="M26" s="52" t="str">
        <f t="shared" si="18"/>
        <v/>
      </c>
      <c r="N26" s="51" t="str">
        <f t="shared" si="19"/>
        <v/>
      </c>
      <c r="O26" s="53"/>
      <c r="S26" s="8">
        <v>23</v>
      </c>
      <c r="T26" s="6" t="str">
        <f t="array" ref="T26">IF(INDEX(値貼付!$A$2:$AX$121,$S26,MATCH(T$3,値貼付!$A$1:$AX$1,0))=0,"",INDEX(値貼付!$A$2:$AX$121,$S26,MATCH(T$3,値貼付!$A$1:$AX$1,0)))</f>
        <v/>
      </c>
      <c r="U26" s="6" t="str">
        <f t="array" ref="U26">IF(INDEX(値貼付!$A$2:$AX$121,$S26,MATCH(U$3,値貼付!$A$1:$AX$1,0))=0,"",INDEX(値貼付!$A$2:$AX$121,$S26,MATCH(U$3,値貼付!$A$1:$AX$1,0)))</f>
        <v/>
      </c>
      <c r="V26" s="6" t="str">
        <f t="array" ref="V26">IF(INDEX(値貼付!$A$2:$AX$121,$S26,MATCH(V$3,値貼付!$A$1:$AX$1,0))=0,"",INDEX(値貼付!$A$2:$AX$121,$S26,MATCH(V$3,値貼付!$A$1:$AX$1,0)))</f>
        <v/>
      </c>
      <c r="W26" s="6" t="str">
        <f t="array" ref="W26">IF(INDEX(値貼付!$A$2:$AX$121,$S26,MATCH(W$3,値貼付!$A$1:$AX$1,0))=0,"",INDEX(値貼付!$A$2:$AX$121,$S26,MATCH(W$3,値貼付!$A$1:$AX$1,0)))</f>
        <v/>
      </c>
      <c r="X26" s="6" t="str">
        <f t="array" ref="X26">IF(INDEX(値貼付!$A$2:$AX$121,$S26,MATCH(X$3,値貼付!$A$1:$AX$1,0))=0,"",INDEX(値貼付!$A$2:$AX$121,$S26,MATCH(X$3,値貼付!$A$1:$AX$1,0)))</f>
        <v/>
      </c>
      <c r="Y26" s="6" t="str">
        <f t="array" ref="Y26">IF(INDEX(値貼付!$A$2:$AX$121,$S26,MATCH(Y$3,値貼付!$A$1:$AX$1,0))=0,"",INDEX(値貼付!$A$2:$AX$121,$S26,MATCH(Y$3,値貼付!$A$1:$AX$1,0)))</f>
        <v/>
      </c>
      <c r="Z26" s="9" t="str">
        <f t="array" ref="Z26">IF(INDEX(値貼付!$A$2:$AX$121,$S26,MATCH(Z$3,値貼付!$A$1:$AX$1,0))=0,"",INDEX(値貼付!$A$2:$AX$121,$S26,MATCH(Z$3,値貼付!$A$1:$AX$1,0)))</f>
        <v/>
      </c>
      <c r="AA26" s="9" t="str">
        <f t="array" ref="AA26">IF(INDEX(値貼付!$A$2:$AX$121,$S26,MATCH(AA$3,値貼付!$A$1:$AX$1,0))=0,"",INDEX(値貼付!$A$2:$AX$121,$S26,MATCH(AA$3,値貼付!$A$1:$AX$1,0)))</f>
        <v/>
      </c>
      <c r="AB26" s="11" t="str">
        <f t="array" ref="AB26">IF(INDEX(値貼付!$A$2:$AX$121,$S26,MATCH(AB$3,値貼付!$A$1:$AX$1,0))=0,"",INDEX(値貼付!$A$2:$AX$121,$S26,MATCH(AB$3,値貼付!$A$1:$AX$1,0)))</f>
        <v/>
      </c>
      <c r="AC26" s="9" t="str">
        <f t="array" ref="AC26">IF(INDEX(値貼付!$A$2:$AX$121,$S26,MATCH(AC$3,値貼付!$A$1:$AX$1,0))=0,"",INDEX(値貼付!$A$2:$AX$121,$S26,MATCH(AC$3,値貼付!$A$1:$AX$1,0)))</f>
        <v/>
      </c>
      <c r="AD26" s="9" t="str">
        <f t="array" ref="AD26">IF(INDEX(値貼付!$A$2:$AX$121,$S26,MATCH(AD$3,値貼付!$A$1:$AX$1,0))=0,"",INDEX(値貼付!$A$2:$AX$121,$S26,MATCH(AD$3,値貼付!$A$1:$AX$1,0)))</f>
        <v/>
      </c>
      <c r="AE26" s="9" t="str">
        <f t="array" ref="AE26">IF(INDEX(値貼付!$A$2:$AX$121,$S26,MATCH(AE$3,値貼付!$A$1:$AX$1,0))=0,"",INDEX(値貼付!$A$2:$AX$121,$S26,MATCH(AE$3,値貼付!$A$1:$AX$1,0)))</f>
        <v/>
      </c>
      <c r="AF26" s="9" t="str">
        <f t="array" ref="AF26">IF(INDEX(値貼付!$A$2:$AX$121,$S26,MATCH(AF$3,値貼付!$A$1:$AX$1,0))=0,"",INDEX(値貼付!$A$2:$AX$121,$S26,MATCH(AF$3,値貼付!$A$1:$AX$1,0)))</f>
        <v/>
      </c>
      <c r="AG26" s="9" t="str">
        <f t="array" ref="AG26">IF(INDEX(値貼付!$A$2:$AX$121,$S26,MATCH(AG$3,値貼付!$A$1:$AX$1,0))=0,"",INDEX(値貼付!$A$2:$AX$121,$S26,MATCH(AG$3,値貼付!$A$1:$AX$1,0)))</f>
        <v/>
      </c>
      <c r="AH26" s="9" t="str">
        <f t="array" ref="AH26">IF(INDEX(値貼付!$A$2:$AX$121,$S26,MATCH(AH$3,値貼付!$A$1:$AX$1,0))=0,"",INDEX(値貼付!$A$2:$AX$121,$S26,MATCH(AH$3,値貼付!$A$1:$AX$1,0)))</f>
        <v/>
      </c>
      <c r="AI26" s="9" t="str">
        <f t="array" ref="AI26">IF(INDEX(値貼付!$A$2:$AX$121,$S26,MATCH(AA$3,値貼付!$A$1:$AX$1,0))=0,"",PHONETIC(INDEX(値貼付!$A$2:$AX$121,$S26,MATCH(AA$3,値貼付!$A$1:$AX$1,0))))</f>
        <v/>
      </c>
      <c r="AJ26" s="16"/>
      <c r="AK26" s="11"/>
    </row>
    <row r="27" spans="1:37" ht="18.5" customHeight="1" thickTop="1">
      <c r="A27" s="70" t="s">
        <v>30</v>
      </c>
      <c r="B27" s="78" t="s">
        <v>29</v>
      </c>
      <c r="C27" s="40"/>
      <c r="D27" s="66"/>
      <c r="E27" s="40" t="str">
        <f t="shared" ref="E27:E40" si="20">IF($O27="","",VLOOKUP($O27,$S$4:$AK$123,7))</f>
        <v/>
      </c>
      <c r="F27" s="40" t="str">
        <f t="shared" ref="F27:F40" si="21">IF($O27="","",VLOOKUP($O27,$S$4:$AK$123,8))</f>
        <v/>
      </c>
      <c r="G27" s="40" t="str">
        <f t="shared" ref="G27:G40" si="22">IF($O27="","",VLOOKUP($O27,$S$4:$AK$123,17))</f>
        <v/>
      </c>
      <c r="H27" s="40" t="str">
        <f t="shared" ref="H27:H40" si="23">IF($O27="","",YEAR(I27))</f>
        <v/>
      </c>
      <c r="I27" s="41" t="str">
        <f t="shared" ref="I27:I40" si="24">IF($O27="","",VLOOKUP($O27,$S$4:$AK$123,10))</f>
        <v/>
      </c>
      <c r="J27" s="40" t="str">
        <f t="shared" ref="J27:J40" si="25">IF($O27="","",VLOOKUP($O27,$S$4:$AK$123,11))</f>
        <v/>
      </c>
      <c r="K27" s="42" t="str">
        <f>IF($O27="","",MID(VLOOKUP($O27,$S$4:$AK$123,16),MIN(FIND({0,1,2,3,4,5,6,7,8,9},VLOOKUP($O27,$S$4:$AK$123,16)&amp;1234567890)),LEN(VLOOKUP($O27,$S$4:$AK$123,16))*10-SUM(LEN(SUBSTITUTE(VLOOKUP($O27,$S$4:$AK$123,16),{0,1,2,3,4,5,6,7,8,9},)))))</f>
        <v/>
      </c>
      <c r="L27" s="42" t="str">
        <f t="shared" ref="L27:L40" si="26">IF($O27="","",VLOOKUP($O27,$S$4:$AK$123,14))</f>
        <v/>
      </c>
      <c r="M27" s="42" t="str">
        <f t="shared" ref="M27:M40" si="27">IF($O27="","",VLOOKUP($O27,$S$4:$AK$123,18))</f>
        <v/>
      </c>
      <c r="N27" s="41" t="str">
        <f t="shared" ref="N27:N40" si="28">IF($O27="","",VLOOKUP($O27,$S$4:$AK$123,19))</f>
        <v/>
      </c>
      <c r="O27" s="43"/>
      <c r="S27" s="8">
        <v>24</v>
      </c>
      <c r="T27" s="6" t="str">
        <f t="array" ref="T27">IF(INDEX(値貼付!$A$2:$AX$121,$S27,MATCH(T$3,値貼付!$A$1:$AX$1,0))=0,"",INDEX(値貼付!$A$2:$AX$121,$S27,MATCH(T$3,値貼付!$A$1:$AX$1,0)))</f>
        <v/>
      </c>
      <c r="U27" s="6" t="str">
        <f t="array" ref="U27">IF(INDEX(値貼付!$A$2:$AX$121,$S27,MATCH(U$3,値貼付!$A$1:$AX$1,0))=0,"",INDEX(値貼付!$A$2:$AX$121,$S27,MATCH(U$3,値貼付!$A$1:$AX$1,0)))</f>
        <v/>
      </c>
      <c r="V27" s="6" t="str">
        <f t="array" ref="V27">IF(INDEX(値貼付!$A$2:$AX$121,$S27,MATCH(V$3,値貼付!$A$1:$AX$1,0))=0,"",INDEX(値貼付!$A$2:$AX$121,$S27,MATCH(V$3,値貼付!$A$1:$AX$1,0)))</f>
        <v/>
      </c>
      <c r="W27" s="6" t="str">
        <f t="array" ref="W27">IF(INDEX(値貼付!$A$2:$AX$121,$S27,MATCH(W$3,値貼付!$A$1:$AX$1,0))=0,"",INDEX(値貼付!$A$2:$AX$121,$S27,MATCH(W$3,値貼付!$A$1:$AX$1,0)))</f>
        <v/>
      </c>
      <c r="X27" s="6" t="str">
        <f t="array" ref="X27">IF(INDEX(値貼付!$A$2:$AX$121,$S27,MATCH(X$3,値貼付!$A$1:$AX$1,0))=0,"",INDEX(値貼付!$A$2:$AX$121,$S27,MATCH(X$3,値貼付!$A$1:$AX$1,0)))</f>
        <v/>
      </c>
      <c r="Y27" s="6" t="str">
        <f t="array" ref="Y27">IF(INDEX(値貼付!$A$2:$AX$121,$S27,MATCH(Y$3,値貼付!$A$1:$AX$1,0))=0,"",INDEX(値貼付!$A$2:$AX$121,$S27,MATCH(Y$3,値貼付!$A$1:$AX$1,0)))</f>
        <v/>
      </c>
      <c r="Z27" s="9" t="str">
        <f t="array" ref="Z27">IF(INDEX(値貼付!$A$2:$AX$121,$S27,MATCH(Z$3,値貼付!$A$1:$AX$1,0))=0,"",INDEX(値貼付!$A$2:$AX$121,$S27,MATCH(Z$3,値貼付!$A$1:$AX$1,0)))</f>
        <v/>
      </c>
      <c r="AA27" s="9" t="str">
        <f t="array" ref="AA27">IF(INDEX(値貼付!$A$2:$AX$121,$S27,MATCH(AA$3,値貼付!$A$1:$AX$1,0))=0,"",INDEX(値貼付!$A$2:$AX$121,$S27,MATCH(AA$3,値貼付!$A$1:$AX$1,0)))</f>
        <v/>
      </c>
      <c r="AB27" s="11" t="str">
        <f t="array" ref="AB27">IF(INDEX(値貼付!$A$2:$AX$121,$S27,MATCH(AB$3,値貼付!$A$1:$AX$1,0))=0,"",INDEX(値貼付!$A$2:$AX$121,$S27,MATCH(AB$3,値貼付!$A$1:$AX$1,0)))</f>
        <v/>
      </c>
      <c r="AC27" s="9" t="str">
        <f t="array" ref="AC27">IF(INDEX(値貼付!$A$2:$AX$121,$S27,MATCH(AC$3,値貼付!$A$1:$AX$1,0))=0,"",INDEX(値貼付!$A$2:$AX$121,$S27,MATCH(AC$3,値貼付!$A$1:$AX$1,0)))</f>
        <v/>
      </c>
      <c r="AD27" s="9" t="str">
        <f t="array" ref="AD27">IF(INDEX(値貼付!$A$2:$AX$121,$S27,MATCH(AD$3,値貼付!$A$1:$AX$1,0))=0,"",INDEX(値貼付!$A$2:$AX$121,$S27,MATCH(AD$3,値貼付!$A$1:$AX$1,0)))</f>
        <v/>
      </c>
      <c r="AE27" s="9" t="str">
        <f t="array" ref="AE27">IF(INDEX(値貼付!$A$2:$AX$121,$S27,MATCH(AE$3,値貼付!$A$1:$AX$1,0))=0,"",INDEX(値貼付!$A$2:$AX$121,$S27,MATCH(AE$3,値貼付!$A$1:$AX$1,0)))</f>
        <v/>
      </c>
      <c r="AF27" s="9" t="str">
        <f t="array" ref="AF27">IF(INDEX(値貼付!$A$2:$AX$121,$S27,MATCH(AF$3,値貼付!$A$1:$AX$1,0))=0,"",INDEX(値貼付!$A$2:$AX$121,$S27,MATCH(AF$3,値貼付!$A$1:$AX$1,0)))</f>
        <v/>
      </c>
      <c r="AG27" s="9" t="str">
        <f t="array" ref="AG27">IF(INDEX(値貼付!$A$2:$AX$121,$S27,MATCH(AG$3,値貼付!$A$1:$AX$1,0))=0,"",INDEX(値貼付!$A$2:$AX$121,$S27,MATCH(AG$3,値貼付!$A$1:$AX$1,0)))</f>
        <v/>
      </c>
      <c r="AH27" s="9" t="str">
        <f t="array" ref="AH27">IF(INDEX(値貼付!$A$2:$AX$121,$S27,MATCH(AH$3,値貼付!$A$1:$AX$1,0))=0,"",INDEX(値貼付!$A$2:$AX$121,$S27,MATCH(AH$3,値貼付!$A$1:$AX$1,0)))</f>
        <v/>
      </c>
      <c r="AI27" s="9" t="str">
        <f t="array" ref="AI27">IF(INDEX(値貼付!$A$2:$AX$121,$S27,MATCH(AA$3,値貼付!$A$1:$AX$1,0))=0,"",PHONETIC(INDEX(値貼付!$A$2:$AX$121,$S27,MATCH(AA$3,値貼付!$A$1:$AX$1,0))))</f>
        <v/>
      </c>
      <c r="AJ27" s="16"/>
      <c r="AK27" s="11"/>
    </row>
    <row r="28" spans="1:37">
      <c r="A28" s="70"/>
      <c r="B28" s="78"/>
      <c r="C28" s="6"/>
      <c r="D28" s="64"/>
      <c r="E28" s="6" t="str">
        <f t="shared" si="20"/>
        <v/>
      </c>
      <c r="F28" s="6" t="str">
        <f t="shared" si="21"/>
        <v/>
      </c>
      <c r="G28" s="6" t="str">
        <f t="shared" si="22"/>
        <v/>
      </c>
      <c r="H28" s="6" t="str">
        <f t="shared" si="23"/>
        <v/>
      </c>
      <c r="I28" s="7" t="str">
        <f t="shared" si="24"/>
        <v/>
      </c>
      <c r="J28" s="6" t="str">
        <f t="shared" si="25"/>
        <v/>
      </c>
      <c r="K28" s="8" t="str">
        <f>IF($O28="","",MID(VLOOKUP($O28,$S$4:$AK$123,16),MIN(FIND({0,1,2,3,4,5,6,7,8,9},VLOOKUP($O28,$S$4:$AK$123,16)&amp;1234567890)),LEN(VLOOKUP($O28,$S$4:$AK$123,16))*10-SUM(LEN(SUBSTITUTE(VLOOKUP($O28,$S$4:$AK$123,16),{0,1,2,3,4,5,6,7,8,9},)))))</f>
        <v/>
      </c>
      <c r="L28" s="8" t="str">
        <f t="shared" si="26"/>
        <v/>
      </c>
      <c r="M28" s="8" t="str">
        <f t="shared" si="27"/>
        <v/>
      </c>
      <c r="N28" s="7" t="str">
        <f t="shared" si="28"/>
        <v/>
      </c>
      <c r="O28" s="30"/>
      <c r="S28" s="8">
        <v>25</v>
      </c>
      <c r="T28" s="6" t="str">
        <f t="array" ref="T28">IF(INDEX(値貼付!$A$2:$AX$121,$S28,MATCH(T$3,値貼付!$A$1:$AX$1,0))=0,"",INDEX(値貼付!$A$2:$AX$121,$S28,MATCH(T$3,値貼付!$A$1:$AX$1,0)))</f>
        <v/>
      </c>
      <c r="U28" s="6" t="str">
        <f t="array" ref="U28">IF(INDEX(値貼付!$A$2:$AX$121,$S28,MATCH(U$3,値貼付!$A$1:$AX$1,0))=0,"",INDEX(値貼付!$A$2:$AX$121,$S28,MATCH(U$3,値貼付!$A$1:$AX$1,0)))</f>
        <v/>
      </c>
      <c r="V28" s="6" t="str">
        <f t="array" ref="V28">IF(INDEX(値貼付!$A$2:$AX$121,$S28,MATCH(V$3,値貼付!$A$1:$AX$1,0))=0,"",INDEX(値貼付!$A$2:$AX$121,$S28,MATCH(V$3,値貼付!$A$1:$AX$1,0)))</f>
        <v/>
      </c>
      <c r="W28" s="6" t="str">
        <f t="array" ref="W28">IF(INDEX(値貼付!$A$2:$AX$121,$S28,MATCH(W$3,値貼付!$A$1:$AX$1,0))=0,"",INDEX(値貼付!$A$2:$AX$121,$S28,MATCH(W$3,値貼付!$A$1:$AX$1,0)))</f>
        <v/>
      </c>
      <c r="X28" s="6" t="str">
        <f t="array" ref="X28">IF(INDEX(値貼付!$A$2:$AX$121,$S28,MATCH(X$3,値貼付!$A$1:$AX$1,0))=0,"",INDEX(値貼付!$A$2:$AX$121,$S28,MATCH(X$3,値貼付!$A$1:$AX$1,0)))</f>
        <v/>
      </c>
      <c r="Y28" s="6" t="str">
        <f t="array" ref="Y28">IF(INDEX(値貼付!$A$2:$AX$121,$S28,MATCH(Y$3,値貼付!$A$1:$AX$1,0))=0,"",INDEX(値貼付!$A$2:$AX$121,$S28,MATCH(Y$3,値貼付!$A$1:$AX$1,0)))</f>
        <v/>
      </c>
      <c r="Z28" s="9" t="str">
        <f t="array" ref="Z28">IF(INDEX(値貼付!$A$2:$AX$121,$S28,MATCH(Z$3,値貼付!$A$1:$AX$1,0))=0,"",INDEX(値貼付!$A$2:$AX$121,$S28,MATCH(Z$3,値貼付!$A$1:$AX$1,0)))</f>
        <v/>
      </c>
      <c r="AA28" s="9" t="str">
        <f t="array" ref="AA28">IF(INDEX(値貼付!$A$2:$AX$121,$S28,MATCH(AA$3,値貼付!$A$1:$AX$1,0))=0,"",INDEX(値貼付!$A$2:$AX$121,$S28,MATCH(AA$3,値貼付!$A$1:$AX$1,0)))</f>
        <v/>
      </c>
      <c r="AB28" s="11" t="str">
        <f t="array" ref="AB28">IF(INDEX(値貼付!$A$2:$AX$121,$S28,MATCH(AB$3,値貼付!$A$1:$AX$1,0))=0,"",INDEX(値貼付!$A$2:$AX$121,$S28,MATCH(AB$3,値貼付!$A$1:$AX$1,0)))</f>
        <v/>
      </c>
      <c r="AC28" s="9" t="str">
        <f t="array" ref="AC28">IF(INDEX(値貼付!$A$2:$AX$121,$S28,MATCH(AC$3,値貼付!$A$1:$AX$1,0))=0,"",INDEX(値貼付!$A$2:$AX$121,$S28,MATCH(AC$3,値貼付!$A$1:$AX$1,0)))</f>
        <v/>
      </c>
      <c r="AD28" s="9" t="str">
        <f t="array" ref="AD28">IF(INDEX(値貼付!$A$2:$AX$121,$S28,MATCH(AD$3,値貼付!$A$1:$AX$1,0))=0,"",INDEX(値貼付!$A$2:$AX$121,$S28,MATCH(AD$3,値貼付!$A$1:$AX$1,0)))</f>
        <v/>
      </c>
      <c r="AE28" s="9" t="str">
        <f t="array" ref="AE28">IF(INDEX(値貼付!$A$2:$AX$121,$S28,MATCH(AE$3,値貼付!$A$1:$AX$1,0))=0,"",INDEX(値貼付!$A$2:$AX$121,$S28,MATCH(AE$3,値貼付!$A$1:$AX$1,0)))</f>
        <v/>
      </c>
      <c r="AF28" s="9" t="str">
        <f t="array" ref="AF28">IF(INDEX(値貼付!$A$2:$AX$121,$S28,MATCH(AF$3,値貼付!$A$1:$AX$1,0))=0,"",INDEX(値貼付!$A$2:$AX$121,$S28,MATCH(AF$3,値貼付!$A$1:$AX$1,0)))</f>
        <v/>
      </c>
      <c r="AG28" s="9" t="str">
        <f t="array" ref="AG28">IF(INDEX(値貼付!$A$2:$AX$121,$S28,MATCH(AG$3,値貼付!$A$1:$AX$1,0))=0,"",INDEX(値貼付!$A$2:$AX$121,$S28,MATCH(AG$3,値貼付!$A$1:$AX$1,0)))</f>
        <v/>
      </c>
      <c r="AH28" s="9" t="str">
        <f t="array" ref="AH28">IF(INDEX(値貼付!$A$2:$AX$121,$S28,MATCH(AH$3,値貼付!$A$1:$AX$1,0))=0,"",INDEX(値貼付!$A$2:$AX$121,$S28,MATCH(AH$3,値貼付!$A$1:$AX$1,0)))</f>
        <v/>
      </c>
      <c r="AI28" s="9" t="str">
        <f t="array" ref="AI28">IF(INDEX(値貼付!$A$2:$AX$121,$S28,MATCH(AA$3,値貼付!$A$1:$AX$1,0))=0,"",PHONETIC(INDEX(値貼付!$A$2:$AX$121,$S28,MATCH(AA$3,値貼付!$A$1:$AX$1,0))))</f>
        <v/>
      </c>
      <c r="AJ28" s="16"/>
      <c r="AK28" s="11"/>
    </row>
    <row r="29" spans="1:37">
      <c r="A29" s="70"/>
      <c r="B29" s="78"/>
      <c r="C29" s="6"/>
      <c r="D29" s="64"/>
      <c r="E29" s="6" t="str">
        <f t="shared" si="20"/>
        <v/>
      </c>
      <c r="F29" s="6" t="str">
        <f t="shared" si="21"/>
        <v/>
      </c>
      <c r="G29" s="6" t="str">
        <f t="shared" si="22"/>
        <v/>
      </c>
      <c r="H29" s="6" t="str">
        <f t="shared" si="23"/>
        <v/>
      </c>
      <c r="I29" s="7" t="str">
        <f t="shared" si="24"/>
        <v/>
      </c>
      <c r="J29" s="6" t="str">
        <f t="shared" si="25"/>
        <v/>
      </c>
      <c r="K29" s="8" t="str">
        <f>IF($O29="","",MID(VLOOKUP($O29,$S$4:$AK$123,16),MIN(FIND({0,1,2,3,4,5,6,7,8,9},VLOOKUP($O29,$S$4:$AK$123,16)&amp;1234567890)),LEN(VLOOKUP($O29,$S$4:$AK$123,16))*10-SUM(LEN(SUBSTITUTE(VLOOKUP($O29,$S$4:$AK$123,16),{0,1,2,3,4,5,6,7,8,9},)))))</f>
        <v/>
      </c>
      <c r="L29" s="8" t="str">
        <f t="shared" si="26"/>
        <v/>
      </c>
      <c r="M29" s="8" t="str">
        <f t="shared" si="27"/>
        <v/>
      </c>
      <c r="N29" s="7" t="str">
        <f t="shared" si="28"/>
        <v/>
      </c>
      <c r="O29" s="30"/>
      <c r="S29" s="8">
        <v>26</v>
      </c>
      <c r="T29" s="6" t="str">
        <f t="array" ref="T29">IF(INDEX(値貼付!$A$2:$AX$121,$S29,MATCH(T$3,値貼付!$A$1:$AX$1,0))=0,"",INDEX(値貼付!$A$2:$AX$121,$S29,MATCH(T$3,値貼付!$A$1:$AX$1,0)))</f>
        <v/>
      </c>
      <c r="U29" s="6" t="str">
        <f t="array" ref="U29">IF(INDEX(値貼付!$A$2:$AX$121,$S29,MATCH(U$3,値貼付!$A$1:$AX$1,0))=0,"",INDEX(値貼付!$A$2:$AX$121,$S29,MATCH(U$3,値貼付!$A$1:$AX$1,0)))</f>
        <v/>
      </c>
      <c r="V29" s="6" t="str">
        <f t="array" ref="V29">IF(INDEX(値貼付!$A$2:$AX$121,$S29,MATCH(V$3,値貼付!$A$1:$AX$1,0))=0,"",INDEX(値貼付!$A$2:$AX$121,$S29,MATCH(V$3,値貼付!$A$1:$AX$1,0)))</f>
        <v/>
      </c>
      <c r="W29" s="6" t="str">
        <f t="array" ref="W29">IF(INDEX(値貼付!$A$2:$AX$121,$S29,MATCH(W$3,値貼付!$A$1:$AX$1,0))=0,"",INDEX(値貼付!$A$2:$AX$121,$S29,MATCH(W$3,値貼付!$A$1:$AX$1,0)))</f>
        <v/>
      </c>
      <c r="X29" s="6" t="str">
        <f t="array" ref="X29">IF(INDEX(値貼付!$A$2:$AX$121,$S29,MATCH(X$3,値貼付!$A$1:$AX$1,0))=0,"",INDEX(値貼付!$A$2:$AX$121,$S29,MATCH(X$3,値貼付!$A$1:$AX$1,0)))</f>
        <v/>
      </c>
      <c r="Y29" s="6" t="str">
        <f t="array" ref="Y29">IF(INDEX(値貼付!$A$2:$AX$121,$S29,MATCH(Y$3,値貼付!$A$1:$AX$1,0))=0,"",INDEX(値貼付!$A$2:$AX$121,$S29,MATCH(Y$3,値貼付!$A$1:$AX$1,0)))</f>
        <v/>
      </c>
      <c r="Z29" s="9" t="str">
        <f t="array" ref="Z29">IF(INDEX(値貼付!$A$2:$AX$121,$S29,MATCH(Z$3,値貼付!$A$1:$AX$1,0))=0,"",INDEX(値貼付!$A$2:$AX$121,$S29,MATCH(Z$3,値貼付!$A$1:$AX$1,0)))</f>
        <v/>
      </c>
      <c r="AA29" s="9" t="str">
        <f t="array" ref="AA29">IF(INDEX(値貼付!$A$2:$AX$121,$S29,MATCH(AA$3,値貼付!$A$1:$AX$1,0))=0,"",INDEX(値貼付!$A$2:$AX$121,$S29,MATCH(AA$3,値貼付!$A$1:$AX$1,0)))</f>
        <v/>
      </c>
      <c r="AB29" s="11" t="str">
        <f t="array" ref="AB29">IF(INDEX(値貼付!$A$2:$AX$121,$S29,MATCH(AB$3,値貼付!$A$1:$AX$1,0))=0,"",INDEX(値貼付!$A$2:$AX$121,$S29,MATCH(AB$3,値貼付!$A$1:$AX$1,0)))</f>
        <v/>
      </c>
      <c r="AC29" s="9" t="str">
        <f t="array" ref="AC29">IF(INDEX(値貼付!$A$2:$AX$121,$S29,MATCH(AC$3,値貼付!$A$1:$AX$1,0))=0,"",INDEX(値貼付!$A$2:$AX$121,$S29,MATCH(AC$3,値貼付!$A$1:$AX$1,0)))</f>
        <v/>
      </c>
      <c r="AD29" s="9" t="str">
        <f t="array" ref="AD29">IF(INDEX(値貼付!$A$2:$AX$121,$S29,MATCH(AD$3,値貼付!$A$1:$AX$1,0))=0,"",INDEX(値貼付!$A$2:$AX$121,$S29,MATCH(AD$3,値貼付!$A$1:$AX$1,0)))</f>
        <v/>
      </c>
      <c r="AE29" s="9" t="str">
        <f t="array" ref="AE29">IF(INDEX(値貼付!$A$2:$AX$121,$S29,MATCH(AE$3,値貼付!$A$1:$AX$1,0))=0,"",INDEX(値貼付!$A$2:$AX$121,$S29,MATCH(AE$3,値貼付!$A$1:$AX$1,0)))</f>
        <v/>
      </c>
      <c r="AF29" s="9" t="str">
        <f t="array" ref="AF29">IF(INDEX(値貼付!$A$2:$AX$121,$S29,MATCH(AF$3,値貼付!$A$1:$AX$1,0))=0,"",INDEX(値貼付!$A$2:$AX$121,$S29,MATCH(AF$3,値貼付!$A$1:$AX$1,0)))</f>
        <v/>
      </c>
      <c r="AG29" s="9" t="str">
        <f t="array" ref="AG29">IF(INDEX(値貼付!$A$2:$AX$121,$S29,MATCH(AG$3,値貼付!$A$1:$AX$1,0))=0,"",INDEX(値貼付!$A$2:$AX$121,$S29,MATCH(AG$3,値貼付!$A$1:$AX$1,0)))</f>
        <v/>
      </c>
      <c r="AH29" s="9" t="str">
        <f t="array" ref="AH29">IF(INDEX(値貼付!$A$2:$AX$121,$S29,MATCH(AH$3,値貼付!$A$1:$AX$1,0))=0,"",INDEX(値貼付!$A$2:$AX$121,$S29,MATCH(AH$3,値貼付!$A$1:$AX$1,0)))</f>
        <v/>
      </c>
      <c r="AI29" s="9" t="str">
        <f t="array" ref="AI29">IF(INDEX(値貼付!$A$2:$AX$121,$S29,MATCH(AA$3,値貼付!$A$1:$AX$1,0))=0,"",PHONETIC(INDEX(値貼付!$A$2:$AX$121,$S29,MATCH(AA$3,値貼付!$A$1:$AX$1,0))))</f>
        <v/>
      </c>
      <c r="AJ29" s="16"/>
      <c r="AK29" s="11"/>
    </row>
    <row r="30" spans="1:37">
      <c r="A30" s="70"/>
      <c r="B30" s="78"/>
      <c r="C30" s="6"/>
      <c r="D30" s="64"/>
      <c r="E30" s="6" t="str">
        <f t="shared" si="20"/>
        <v/>
      </c>
      <c r="F30" s="6" t="str">
        <f t="shared" si="21"/>
        <v/>
      </c>
      <c r="G30" s="6" t="str">
        <f t="shared" si="22"/>
        <v/>
      </c>
      <c r="H30" s="6" t="str">
        <f t="shared" si="23"/>
        <v/>
      </c>
      <c r="I30" s="7" t="str">
        <f t="shared" si="24"/>
        <v/>
      </c>
      <c r="J30" s="6" t="str">
        <f t="shared" si="25"/>
        <v/>
      </c>
      <c r="K30" s="8" t="str">
        <f>IF($O30="","",MID(VLOOKUP($O30,$S$4:$AK$123,16),MIN(FIND({0,1,2,3,4,5,6,7,8,9},VLOOKUP($O30,$S$4:$AK$123,16)&amp;1234567890)),LEN(VLOOKUP($O30,$S$4:$AK$123,16))*10-SUM(LEN(SUBSTITUTE(VLOOKUP($O30,$S$4:$AK$123,16),{0,1,2,3,4,5,6,7,8,9},)))))</f>
        <v/>
      </c>
      <c r="L30" s="8" t="str">
        <f t="shared" si="26"/>
        <v/>
      </c>
      <c r="M30" s="8" t="str">
        <f t="shared" si="27"/>
        <v/>
      </c>
      <c r="N30" s="7" t="str">
        <f t="shared" si="28"/>
        <v/>
      </c>
      <c r="O30" s="30"/>
      <c r="S30" s="8">
        <v>27</v>
      </c>
      <c r="T30" s="6" t="str">
        <f t="array" ref="T30">IF(INDEX(値貼付!$A$2:$AX$121,$S30,MATCH(T$3,値貼付!$A$1:$AX$1,0))=0,"",INDEX(値貼付!$A$2:$AX$121,$S30,MATCH(T$3,値貼付!$A$1:$AX$1,0)))</f>
        <v/>
      </c>
      <c r="U30" s="6" t="str">
        <f t="array" ref="U30">IF(INDEX(値貼付!$A$2:$AX$121,$S30,MATCH(U$3,値貼付!$A$1:$AX$1,0))=0,"",INDEX(値貼付!$A$2:$AX$121,$S30,MATCH(U$3,値貼付!$A$1:$AX$1,0)))</f>
        <v/>
      </c>
      <c r="V30" s="6" t="str">
        <f t="array" ref="V30">IF(INDEX(値貼付!$A$2:$AX$121,$S30,MATCH(V$3,値貼付!$A$1:$AX$1,0))=0,"",INDEX(値貼付!$A$2:$AX$121,$S30,MATCH(V$3,値貼付!$A$1:$AX$1,0)))</f>
        <v/>
      </c>
      <c r="W30" s="6" t="str">
        <f t="array" ref="W30">IF(INDEX(値貼付!$A$2:$AX$121,$S30,MATCH(W$3,値貼付!$A$1:$AX$1,0))=0,"",INDEX(値貼付!$A$2:$AX$121,$S30,MATCH(W$3,値貼付!$A$1:$AX$1,0)))</f>
        <v/>
      </c>
      <c r="X30" s="6" t="str">
        <f t="array" ref="X30">IF(INDEX(値貼付!$A$2:$AX$121,$S30,MATCH(X$3,値貼付!$A$1:$AX$1,0))=0,"",INDEX(値貼付!$A$2:$AX$121,$S30,MATCH(X$3,値貼付!$A$1:$AX$1,0)))</f>
        <v/>
      </c>
      <c r="Y30" s="6" t="str">
        <f t="array" ref="Y30">IF(INDEX(値貼付!$A$2:$AX$121,$S30,MATCH(Y$3,値貼付!$A$1:$AX$1,0))=0,"",INDEX(値貼付!$A$2:$AX$121,$S30,MATCH(Y$3,値貼付!$A$1:$AX$1,0)))</f>
        <v/>
      </c>
      <c r="Z30" s="9" t="str">
        <f t="array" ref="Z30">IF(INDEX(値貼付!$A$2:$AX$121,$S30,MATCH(Z$3,値貼付!$A$1:$AX$1,0))=0,"",INDEX(値貼付!$A$2:$AX$121,$S30,MATCH(Z$3,値貼付!$A$1:$AX$1,0)))</f>
        <v/>
      </c>
      <c r="AA30" s="9" t="str">
        <f t="array" ref="AA30">IF(INDEX(値貼付!$A$2:$AX$121,$S30,MATCH(AA$3,値貼付!$A$1:$AX$1,0))=0,"",INDEX(値貼付!$A$2:$AX$121,$S30,MATCH(AA$3,値貼付!$A$1:$AX$1,0)))</f>
        <v/>
      </c>
      <c r="AB30" s="11" t="str">
        <f t="array" ref="AB30">IF(INDEX(値貼付!$A$2:$AX$121,$S30,MATCH(AB$3,値貼付!$A$1:$AX$1,0))=0,"",INDEX(値貼付!$A$2:$AX$121,$S30,MATCH(AB$3,値貼付!$A$1:$AX$1,0)))</f>
        <v/>
      </c>
      <c r="AC30" s="9" t="str">
        <f t="array" ref="AC30">IF(INDEX(値貼付!$A$2:$AX$121,$S30,MATCH(AC$3,値貼付!$A$1:$AX$1,0))=0,"",INDEX(値貼付!$A$2:$AX$121,$S30,MATCH(AC$3,値貼付!$A$1:$AX$1,0)))</f>
        <v/>
      </c>
      <c r="AD30" s="9" t="str">
        <f t="array" ref="AD30">IF(INDEX(値貼付!$A$2:$AX$121,$S30,MATCH(AD$3,値貼付!$A$1:$AX$1,0))=0,"",INDEX(値貼付!$A$2:$AX$121,$S30,MATCH(AD$3,値貼付!$A$1:$AX$1,0)))</f>
        <v/>
      </c>
      <c r="AE30" s="9" t="str">
        <f t="array" ref="AE30">IF(INDEX(値貼付!$A$2:$AX$121,$S30,MATCH(AE$3,値貼付!$A$1:$AX$1,0))=0,"",INDEX(値貼付!$A$2:$AX$121,$S30,MATCH(AE$3,値貼付!$A$1:$AX$1,0)))</f>
        <v/>
      </c>
      <c r="AF30" s="9" t="str">
        <f t="array" ref="AF30">IF(INDEX(値貼付!$A$2:$AX$121,$S30,MATCH(AF$3,値貼付!$A$1:$AX$1,0))=0,"",INDEX(値貼付!$A$2:$AX$121,$S30,MATCH(AF$3,値貼付!$A$1:$AX$1,0)))</f>
        <v/>
      </c>
      <c r="AG30" s="9" t="str">
        <f t="array" ref="AG30">IF(INDEX(値貼付!$A$2:$AX$121,$S30,MATCH(AG$3,値貼付!$A$1:$AX$1,0))=0,"",INDEX(値貼付!$A$2:$AX$121,$S30,MATCH(AG$3,値貼付!$A$1:$AX$1,0)))</f>
        <v/>
      </c>
      <c r="AH30" s="9" t="str">
        <f t="array" ref="AH30">IF(INDEX(値貼付!$A$2:$AX$121,$S30,MATCH(AH$3,値貼付!$A$1:$AX$1,0))=0,"",INDEX(値貼付!$A$2:$AX$121,$S30,MATCH(AH$3,値貼付!$A$1:$AX$1,0)))</f>
        <v/>
      </c>
      <c r="AI30" s="9" t="str">
        <f t="array" ref="AI30">IF(INDEX(値貼付!$A$2:$AX$121,$S30,MATCH(AA$3,値貼付!$A$1:$AX$1,0))=0,"",PHONETIC(INDEX(値貼付!$A$2:$AX$121,$S30,MATCH(AA$3,値貼付!$A$1:$AX$1,0))))</f>
        <v/>
      </c>
      <c r="AJ30" s="16"/>
      <c r="AK30" s="11"/>
    </row>
    <row r="31" spans="1:37">
      <c r="A31" s="70"/>
      <c r="B31" s="78"/>
      <c r="C31" s="6"/>
      <c r="D31" s="64"/>
      <c r="E31" s="6" t="str">
        <f t="shared" si="20"/>
        <v/>
      </c>
      <c r="F31" s="6" t="str">
        <f t="shared" si="21"/>
        <v/>
      </c>
      <c r="G31" s="6" t="str">
        <f t="shared" si="22"/>
        <v/>
      </c>
      <c r="H31" s="6" t="str">
        <f t="shared" si="23"/>
        <v/>
      </c>
      <c r="I31" s="7" t="str">
        <f t="shared" si="24"/>
        <v/>
      </c>
      <c r="J31" s="6" t="str">
        <f t="shared" si="25"/>
        <v/>
      </c>
      <c r="K31" s="8" t="str">
        <f>IF($O31="","",MID(VLOOKUP($O31,$S$4:$AK$123,16),MIN(FIND({0,1,2,3,4,5,6,7,8,9},VLOOKUP($O31,$S$4:$AK$123,16)&amp;1234567890)),LEN(VLOOKUP($O31,$S$4:$AK$123,16))*10-SUM(LEN(SUBSTITUTE(VLOOKUP($O31,$S$4:$AK$123,16),{0,1,2,3,4,5,6,7,8,9},)))))</f>
        <v/>
      </c>
      <c r="L31" s="8" t="str">
        <f t="shared" si="26"/>
        <v/>
      </c>
      <c r="M31" s="8" t="str">
        <f t="shared" si="27"/>
        <v/>
      </c>
      <c r="N31" s="7" t="str">
        <f t="shared" si="28"/>
        <v/>
      </c>
      <c r="O31" s="30"/>
      <c r="S31" s="8">
        <v>28</v>
      </c>
      <c r="T31" s="6" t="str">
        <f t="array" ref="T31">IF(INDEX(値貼付!$A$2:$AX$121,$S31,MATCH(T$3,値貼付!$A$1:$AX$1,0))=0,"",INDEX(値貼付!$A$2:$AX$121,$S31,MATCH(T$3,値貼付!$A$1:$AX$1,0)))</f>
        <v/>
      </c>
      <c r="U31" s="6" t="str">
        <f t="array" ref="U31">IF(INDEX(値貼付!$A$2:$AX$121,$S31,MATCH(U$3,値貼付!$A$1:$AX$1,0))=0,"",INDEX(値貼付!$A$2:$AX$121,$S31,MATCH(U$3,値貼付!$A$1:$AX$1,0)))</f>
        <v/>
      </c>
      <c r="V31" s="6" t="str">
        <f t="array" ref="V31">IF(INDEX(値貼付!$A$2:$AX$121,$S31,MATCH(V$3,値貼付!$A$1:$AX$1,0))=0,"",INDEX(値貼付!$A$2:$AX$121,$S31,MATCH(V$3,値貼付!$A$1:$AX$1,0)))</f>
        <v/>
      </c>
      <c r="W31" s="6" t="str">
        <f t="array" ref="W31">IF(INDEX(値貼付!$A$2:$AX$121,$S31,MATCH(W$3,値貼付!$A$1:$AX$1,0))=0,"",INDEX(値貼付!$A$2:$AX$121,$S31,MATCH(W$3,値貼付!$A$1:$AX$1,0)))</f>
        <v/>
      </c>
      <c r="X31" s="6" t="str">
        <f t="array" ref="X31">IF(INDEX(値貼付!$A$2:$AX$121,$S31,MATCH(X$3,値貼付!$A$1:$AX$1,0))=0,"",INDEX(値貼付!$A$2:$AX$121,$S31,MATCH(X$3,値貼付!$A$1:$AX$1,0)))</f>
        <v/>
      </c>
      <c r="Y31" s="6" t="str">
        <f t="array" ref="Y31">IF(INDEX(値貼付!$A$2:$AX$121,$S31,MATCH(Y$3,値貼付!$A$1:$AX$1,0))=0,"",INDEX(値貼付!$A$2:$AX$121,$S31,MATCH(Y$3,値貼付!$A$1:$AX$1,0)))</f>
        <v/>
      </c>
      <c r="Z31" s="9" t="str">
        <f t="array" ref="Z31">IF(INDEX(値貼付!$A$2:$AX$121,$S31,MATCH(Z$3,値貼付!$A$1:$AX$1,0))=0,"",INDEX(値貼付!$A$2:$AX$121,$S31,MATCH(Z$3,値貼付!$A$1:$AX$1,0)))</f>
        <v/>
      </c>
      <c r="AA31" s="9" t="str">
        <f t="array" ref="AA31">IF(INDEX(値貼付!$A$2:$AX$121,$S31,MATCH(AA$3,値貼付!$A$1:$AX$1,0))=0,"",INDEX(値貼付!$A$2:$AX$121,$S31,MATCH(AA$3,値貼付!$A$1:$AX$1,0)))</f>
        <v/>
      </c>
      <c r="AB31" s="11" t="str">
        <f t="array" ref="AB31">IF(INDEX(値貼付!$A$2:$AX$121,$S31,MATCH(AB$3,値貼付!$A$1:$AX$1,0))=0,"",INDEX(値貼付!$A$2:$AX$121,$S31,MATCH(AB$3,値貼付!$A$1:$AX$1,0)))</f>
        <v/>
      </c>
      <c r="AC31" s="9" t="str">
        <f t="array" ref="AC31">IF(INDEX(値貼付!$A$2:$AX$121,$S31,MATCH(AC$3,値貼付!$A$1:$AX$1,0))=0,"",INDEX(値貼付!$A$2:$AX$121,$S31,MATCH(AC$3,値貼付!$A$1:$AX$1,0)))</f>
        <v/>
      </c>
      <c r="AD31" s="9" t="str">
        <f t="array" ref="AD31">IF(INDEX(値貼付!$A$2:$AX$121,$S31,MATCH(AD$3,値貼付!$A$1:$AX$1,0))=0,"",INDEX(値貼付!$A$2:$AX$121,$S31,MATCH(AD$3,値貼付!$A$1:$AX$1,0)))</f>
        <v/>
      </c>
      <c r="AE31" s="9" t="str">
        <f t="array" ref="AE31">IF(INDEX(値貼付!$A$2:$AX$121,$S31,MATCH(AE$3,値貼付!$A$1:$AX$1,0))=0,"",INDEX(値貼付!$A$2:$AX$121,$S31,MATCH(AE$3,値貼付!$A$1:$AX$1,0)))</f>
        <v/>
      </c>
      <c r="AF31" s="9" t="str">
        <f t="array" ref="AF31">IF(INDEX(値貼付!$A$2:$AX$121,$S31,MATCH(AF$3,値貼付!$A$1:$AX$1,0))=0,"",INDEX(値貼付!$A$2:$AX$121,$S31,MATCH(AF$3,値貼付!$A$1:$AX$1,0)))</f>
        <v/>
      </c>
      <c r="AG31" s="9" t="str">
        <f t="array" ref="AG31">IF(INDEX(値貼付!$A$2:$AX$121,$S31,MATCH(AG$3,値貼付!$A$1:$AX$1,0))=0,"",INDEX(値貼付!$A$2:$AX$121,$S31,MATCH(AG$3,値貼付!$A$1:$AX$1,0)))</f>
        <v/>
      </c>
      <c r="AH31" s="9" t="str">
        <f t="array" ref="AH31">IF(INDEX(値貼付!$A$2:$AX$121,$S31,MATCH(AH$3,値貼付!$A$1:$AX$1,0))=0,"",INDEX(値貼付!$A$2:$AX$121,$S31,MATCH(AH$3,値貼付!$A$1:$AX$1,0)))</f>
        <v/>
      </c>
      <c r="AI31" s="9" t="str">
        <f t="array" ref="AI31">IF(INDEX(値貼付!$A$2:$AX$121,$S31,MATCH(AA$3,値貼付!$A$1:$AX$1,0))=0,"",PHONETIC(INDEX(値貼付!$A$2:$AX$121,$S31,MATCH(AA$3,値貼付!$A$1:$AX$1,0))))</f>
        <v/>
      </c>
      <c r="AJ31" s="16"/>
      <c r="AK31" s="11"/>
    </row>
    <row r="32" spans="1:37">
      <c r="A32" s="70"/>
      <c r="B32" s="78"/>
      <c r="C32" s="6"/>
      <c r="D32" s="38"/>
      <c r="E32" s="6" t="str">
        <f t="shared" si="20"/>
        <v/>
      </c>
      <c r="F32" s="6" t="str">
        <f t="shared" si="21"/>
        <v/>
      </c>
      <c r="G32" s="6" t="str">
        <f t="shared" si="22"/>
        <v/>
      </c>
      <c r="H32" s="6" t="str">
        <f t="shared" si="23"/>
        <v/>
      </c>
      <c r="I32" s="7" t="str">
        <f t="shared" si="24"/>
        <v/>
      </c>
      <c r="J32" s="6" t="str">
        <f t="shared" si="25"/>
        <v/>
      </c>
      <c r="K32" s="8" t="str">
        <f>IF($O32="","",MID(VLOOKUP($O32,$S$4:$AK$123,16),MIN(FIND({0,1,2,3,4,5,6,7,8,9},VLOOKUP($O32,$S$4:$AK$123,16)&amp;1234567890)),LEN(VLOOKUP($O32,$S$4:$AK$123,16))*10-SUM(LEN(SUBSTITUTE(VLOOKUP($O32,$S$4:$AK$123,16),{0,1,2,3,4,5,6,7,8,9},)))))</f>
        <v/>
      </c>
      <c r="L32" s="8" t="str">
        <f t="shared" si="26"/>
        <v/>
      </c>
      <c r="M32" s="8" t="str">
        <f t="shared" si="27"/>
        <v/>
      </c>
      <c r="N32" s="7" t="str">
        <f t="shared" si="28"/>
        <v/>
      </c>
      <c r="O32" s="30"/>
      <c r="S32" s="8">
        <v>29</v>
      </c>
      <c r="T32" s="6" t="str">
        <f t="array" ref="T32">IF(INDEX(値貼付!$A$2:$AX$121,$S32,MATCH(T$3,値貼付!$A$1:$AX$1,0))=0,"",INDEX(値貼付!$A$2:$AX$121,$S32,MATCH(T$3,値貼付!$A$1:$AX$1,0)))</f>
        <v/>
      </c>
      <c r="U32" s="6" t="str">
        <f t="array" ref="U32">IF(INDEX(値貼付!$A$2:$AX$121,$S32,MATCH(U$3,値貼付!$A$1:$AX$1,0))=0,"",INDEX(値貼付!$A$2:$AX$121,$S32,MATCH(U$3,値貼付!$A$1:$AX$1,0)))</f>
        <v/>
      </c>
      <c r="V32" s="6" t="str">
        <f t="array" ref="V32">IF(INDEX(値貼付!$A$2:$AX$121,$S32,MATCH(V$3,値貼付!$A$1:$AX$1,0))=0,"",INDEX(値貼付!$A$2:$AX$121,$S32,MATCH(V$3,値貼付!$A$1:$AX$1,0)))</f>
        <v/>
      </c>
      <c r="W32" s="6" t="str">
        <f t="array" ref="W32">IF(INDEX(値貼付!$A$2:$AX$121,$S32,MATCH(W$3,値貼付!$A$1:$AX$1,0))=0,"",INDEX(値貼付!$A$2:$AX$121,$S32,MATCH(W$3,値貼付!$A$1:$AX$1,0)))</f>
        <v/>
      </c>
      <c r="X32" s="6" t="str">
        <f t="array" ref="X32">IF(INDEX(値貼付!$A$2:$AX$121,$S32,MATCH(X$3,値貼付!$A$1:$AX$1,0))=0,"",INDEX(値貼付!$A$2:$AX$121,$S32,MATCH(X$3,値貼付!$A$1:$AX$1,0)))</f>
        <v/>
      </c>
      <c r="Y32" s="6" t="str">
        <f t="array" ref="Y32">IF(INDEX(値貼付!$A$2:$AX$121,$S32,MATCH(Y$3,値貼付!$A$1:$AX$1,0))=0,"",INDEX(値貼付!$A$2:$AX$121,$S32,MATCH(Y$3,値貼付!$A$1:$AX$1,0)))</f>
        <v/>
      </c>
      <c r="Z32" s="9" t="str">
        <f t="array" ref="Z32">IF(INDEX(値貼付!$A$2:$AX$121,$S32,MATCH(Z$3,値貼付!$A$1:$AX$1,0))=0,"",INDEX(値貼付!$A$2:$AX$121,$S32,MATCH(Z$3,値貼付!$A$1:$AX$1,0)))</f>
        <v/>
      </c>
      <c r="AA32" s="9" t="str">
        <f t="array" ref="AA32">IF(INDEX(値貼付!$A$2:$AX$121,$S32,MATCH(AA$3,値貼付!$A$1:$AX$1,0))=0,"",INDEX(値貼付!$A$2:$AX$121,$S32,MATCH(AA$3,値貼付!$A$1:$AX$1,0)))</f>
        <v/>
      </c>
      <c r="AB32" s="11" t="str">
        <f t="array" ref="AB32">IF(INDEX(値貼付!$A$2:$AX$121,$S32,MATCH(AB$3,値貼付!$A$1:$AX$1,0))=0,"",INDEX(値貼付!$A$2:$AX$121,$S32,MATCH(AB$3,値貼付!$A$1:$AX$1,0)))</f>
        <v/>
      </c>
      <c r="AC32" s="9" t="str">
        <f t="array" ref="AC32">IF(INDEX(値貼付!$A$2:$AX$121,$S32,MATCH(AC$3,値貼付!$A$1:$AX$1,0))=0,"",INDEX(値貼付!$A$2:$AX$121,$S32,MATCH(AC$3,値貼付!$A$1:$AX$1,0)))</f>
        <v/>
      </c>
      <c r="AD32" s="9" t="str">
        <f t="array" ref="AD32">IF(INDEX(値貼付!$A$2:$AX$121,$S32,MATCH(AD$3,値貼付!$A$1:$AX$1,0))=0,"",INDEX(値貼付!$A$2:$AX$121,$S32,MATCH(AD$3,値貼付!$A$1:$AX$1,0)))</f>
        <v/>
      </c>
      <c r="AE32" s="9" t="str">
        <f t="array" ref="AE32">IF(INDEX(値貼付!$A$2:$AX$121,$S32,MATCH(AE$3,値貼付!$A$1:$AX$1,0))=0,"",INDEX(値貼付!$A$2:$AX$121,$S32,MATCH(AE$3,値貼付!$A$1:$AX$1,0)))</f>
        <v/>
      </c>
      <c r="AF32" s="9" t="str">
        <f t="array" ref="AF32">IF(INDEX(値貼付!$A$2:$AX$121,$S32,MATCH(AF$3,値貼付!$A$1:$AX$1,0))=0,"",INDEX(値貼付!$A$2:$AX$121,$S32,MATCH(AF$3,値貼付!$A$1:$AX$1,0)))</f>
        <v/>
      </c>
      <c r="AG32" s="9" t="str">
        <f t="array" ref="AG32">IF(INDEX(値貼付!$A$2:$AX$121,$S32,MATCH(AG$3,値貼付!$A$1:$AX$1,0))=0,"",INDEX(値貼付!$A$2:$AX$121,$S32,MATCH(AG$3,値貼付!$A$1:$AX$1,0)))</f>
        <v/>
      </c>
      <c r="AH32" s="9" t="str">
        <f t="array" ref="AH32">IF(INDEX(値貼付!$A$2:$AX$121,$S32,MATCH(AH$3,値貼付!$A$1:$AX$1,0))=0,"",INDEX(値貼付!$A$2:$AX$121,$S32,MATCH(AH$3,値貼付!$A$1:$AX$1,0)))</f>
        <v/>
      </c>
      <c r="AI32" s="9" t="str">
        <f t="array" ref="AI32">IF(INDEX(値貼付!$A$2:$AX$121,$S32,MATCH(AA$3,値貼付!$A$1:$AX$1,0))=0,"",PHONETIC(INDEX(値貼付!$A$2:$AX$121,$S32,MATCH(AA$3,値貼付!$A$1:$AX$1,0))))</f>
        <v/>
      </c>
      <c r="AJ32" s="16"/>
      <c r="AK32" s="11"/>
    </row>
    <row r="33" spans="1:37">
      <c r="A33" s="70"/>
      <c r="B33" s="78"/>
      <c r="C33" s="6"/>
      <c r="D33" s="38"/>
      <c r="E33" s="6" t="str">
        <f t="shared" si="20"/>
        <v/>
      </c>
      <c r="F33" s="6" t="str">
        <f t="shared" si="21"/>
        <v/>
      </c>
      <c r="G33" s="6" t="str">
        <f t="shared" si="22"/>
        <v/>
      </c>
      <c r="H33" s="6" t="str">
        <f t="shared" si="23"/>
        <v/>
      </c>
      <c r="I33" s="7" t="str">
        <f t="shared" si="24"/>
        <v/>
      </c>
      <c r="J33" s="6" t="str">
        <f t="shared" si="25"/>
        <v/>
      </c>
      <c r="K33" s="8" t="str">
        <f>IF($O33="","",MID(VLOOKUP($O33,$S$4:$AK$123,16),MIN(FIND({0,1,2,3,4,5,6,7,8,9},VLOOKUP($O33,$S$4:$AK$123,16)&amp;1234567890)),LEN(VLOOKUP($O33,$S$4:$AK$123,16))*10-SUM(LEN(SUBSTITUTE(VLOOKUP($O33,$S$4:$AK$123,16),{0,1,2,3,4,5,6,7,8,9},)))))</f>
        <v/>
      </c>
      <c r="L33" s="8" t="str">
        <f t="shared" si="26"/>
        <v/>
      </c>
      <c r="M33" s="8" t="str">
        <f t="shared" si="27"/>
        <v/>
      </c>
      <c r="N33" s="7" t="str">
        <f t="shared" si="28"/>
        <v/>
      </c>
      <c r="O33" s="30"/>
      <c r="S33" s="8">
        <v>30</v>
      </c>
      <c r="T33" s="6" t="str">
        <f t="array" ref="T33">IF(INDEX(値貼付!$A$2:$AX$121,$S33,MATCH(T$3,値貼付!$A$1:$AX$1,0))=0,"",INDEX(値貼付!$A$2:$AX$121,$S33,MATCH(T$3,値貼付!$A$1:$AX$1,0)))</f>
        <v/>
      </c>
      <c r="U33" s="6" t="str">
        <f t="array" ref="U33">IF(INDEX(値貼付!$A$2:$AX$121,$S33,MATCH(U$3,値貼付!$A$1:$AX$1,0))=0,"",INDEX(値貼付!$A$2:$AX$121,$S33,MATCH(U$3,値貼付!$A$1:$AX$1,0)))</f>
        <v/>
      </c>
      <c r="V33" s="6" t="str">
        <f t="array" ref="V33">IF(INDEX(値貼付!$A$2:$AX$121,$S33,MATCH(V$3,値貼付!$A$1:$AX$1,0))=0,"",INDEX(値貼付!$A$2:$AX$121,$S33,MATCH(V$3,値貼付!$A$1:$AX$1,0)))</f>
        <v/>
      </c>
      <c r="W33" s="6" t="str">
        <f t="array" ref="W33">IF(INDEX(値貼付!$A$2:$AX$121,$S33,MATCH(W$3,値貼付!$A$1:$AX$1,0))=0,"",INDEX(値貼付!$A$2:$AX$121,$S33,MATCH(W$3,値貼付!$A$1:$AX$1,0)))</f>
        <v/>
      </c>
      <c r="X33" s="6" t="str">
        <f t="array" ref="X33">IF(INDEX(値貼付!$A$2:$AX$121,$S33,MATCH(X$3,値貼付!$A$1:$AX$1,0))=0,"",INDEX(値貼付!$A$2:$AX$121,$S33,MATCH(X$3,値貼付!$A$1:$AX$1,0)))</f>
        <v/>
      </c>
      <c r="Y33" s="6" t="str">
        <f t="array" ref="Y33">IF(INDEX(値貼付!$A$2:$AX$121,$S33,MATCH(Y$3,値貼付!$A$1:$AX$1,0))=0,"",INDEX(値貼付!$A$2:$AX$121,$S33,MATCH(Y$3,値貼付!$A$1:$AX$1,0)))</f>
        <v/>
      </c>
      <c r="Z33" s="9" t="str">
        <f t="array" ref="Z33">IF(INDEX(値貼付!$A$2:$AX$121,$S33,MATCH(Z$3,値貼付!$A$1:$AX$1,0))=0,"",INDEX(値貼付!$A$2:$AX$121,$S33,MATCH(Z$3,値貼付!$A$1:$AX$1,0)))</f>
        <v/>
      </c>
      <c r="AA33" s="9" t="str">
        <f t="array" ref="AA33">IF(INDEX(値貼付!$A$2:$AX$121,$S33,MATCH(AA$3,値貼付!$A$1:$AX$1,0))=0,"",INDEX(値貼付!$A$2:$AX$121,$S33,MATCH(AA$3,値貼付!$A$1:$AX$1,0)))</f>
        <v/>
      </c>
      <c r="AB33" s="11" t="str">
        <f t="array" ref="AB33">IF(INDEX(値貼付!$A$2:$AX$121,$S33,MATCH(AB$3,値貼付!$A$1:$AX$1,0))=0,"",INDEX(値貼付!$A$2:$AX$121,$S33,MATCH(AB$3,値貼付!$A$1:$AX$1,0)))</f>
        <v/>
      </c>
      <c r="AC33" s="9" t="str">
        <f t="array" ref="AC33">IF(INDEX(値貼付!$A$2:$AX$121,$S33,MATCH(AC$3,値貼付!$A$1:$AX$1,0))=0,"",INDEX(値貼付!$A$2:$AX$121,$S33,MATCH(AC$3,値貼付!$A$1:$AX$1,0)))</f>
        <v/>
      </c>
      <c r="AD33" s="9" t="str">
        <f t="array" ref="AD33">IF(INDEX(値貼付!$A$2:$AX$121,$S33,MATCH(AD$3,値貼付!$A$1:$AX$1,0))=0,"",INDEX(値貼付!$A$2:$AX$121,$S33,MATCH(AD$3,値貼付!$A$1:$AX$1,0)))</f>
        <v/>
      </c>
      <c r="AE33" s="9" t="str">
        <f t="array" ref="AE33">IF(INDEX(値貼付!$A$2:$AX$121,$S33,MATCH(AE$3,値貼付!$A$1:$AX$1,0))=0,"",INDEX(値貼付!$A$2:$AX$121,$S33,MATCH(AE$3,値貼付!$A$1:$AX$1,0)))</f>
        <v/>
      </c>
      <c r="AF33" s="9" t="str">
        <f t="array" ref="AF33">IF(INDEX(値貼付!$A$2:$AX$121,$S33,MATCH(AF$3,値貼付!$A$1:$AX$1,0))=0,"",INDEX(値貼付!$A$2:$AX$121,$S33,MATCH(AF$3,値貼付!$A$1:$AX$1,0)))</f>
        <v/>
      </c>
      <c r="AG33" s="9" t="str">
        <f t="array" ref="AG33">IF(INDEX(値貼付!$A$2:$AX$121,$S33,MATCH(AG$3,値貼付!$A$1:$AX$1,0))=0,"",INDEX(値貼付!$A$2:$AX$121,$S33,MATCH(AG$3,値貼付!$A$1:$AX$1,0)))</f>
        <v/>
      </c>
      <c r="AH33" s="9" t="str">
        <f t="array" ref="AH33">IF(INDEX(値貼付!$A$2:$AX$121,$S33,MATCH(AH$3,値貼付!$A$1:$AX$1,0))=0,"",INDEX(値貼付!$A$2:$AX$121,$S33,MATCH(AH$3,値貼付!$A$1:$AX$1,0)))</f>
        <v/>
      </c>
      <c r="AI33" s="9" t="str">
        <f t="array" ref="AI33">IF(INDEX(値貼付!$A$2:$AX$121,$S33,MATCH(AA$3,値貼付!$A$1:$AX$1,0))=0,"",PHONETIC(INDEX(値貼付!$A$2:$AX$121,$S33,MATCH(AA$3,値貼付!$A$1:$AX$1,0))))</f>
        <v/>
      </c>
      <c r="AJ33" s="16"/>
      <c r="AK33" s="11"/>
    </row>
    <row r="34" spans="1:37">
      <c r="A34" s="70"/>
      <c r="B34" s="78"/>
      <c r="C34" s="6"/>
      <c r="D34" s="38"/>
      <c r="E34" s="6" t="str">
        <f t="shared" si="20"/>
        <v/>
      </c>
      <c r="F34" s="6" t="str">
        <f t="shared" si="21"/>
        <v/>
      </c>
      <c r="G34" s="6" t="str">
        <f t="shared" si="22"/>
        <v/>
      </c>
      <c r="H34" s="6" t="str">
        <f t="shared" si="23"/>
        <v/>
      </c>
      <c r="I34" s="7" t="str">
        <f t="shared" si="24"/>
        <v/>
      </c>
      <c r="J34" s="6" t="str">
        <f t="shared" si="25"/>
        <v/>
      </c>
      <c r="K34" s="8" t="str">
        <f>IF($O34="","",MID(VLOOKUP($O34,$S$4:$AK$123,16),MIN(FIND({0,1,2,3,4,5,6,7,8,9},VLOOKUP($O34,$S$4:$AK$123,16)&amp;1234567890)),LEN(VLOOKUP($O34,$S$4:$AK$123,16))*10-SUM(LEN(SUBSTITUTE(VLOOKUP($O34,$S$4:$AK$123,16),{0,1,2,3,4,5,6,7,8,9},)))))</f>
        <v/>
      </c>
      <c r="L34" s="8" t="str">
        <f t="shared" si="26"/>
        <v/>
      </c>
      <c r="M34" s="8" t="str">
        <f t="shared" si="27"/>
        <v/>
      </c>
      <c r="N34" s="7" t="str">
        <f t="shared" si="28"/>
        <v/>
      </c>
      <c r="O34" s="30"/>
      <c r="S34" s="8">
        <v>31</v>
      </c>
      <c r="T34" s="6" t="str">
        <f t="array" ref="T34">IF(INDEX(値貼付!$A$2:$AX$121,$S34,MATCH(T$3,値貼付!$A$1:$AX$1,0))=0,"",INDEX(値貼付!$A$2:$AX$121,$S34,MATCH(T$3,値貼付!$A$1:$AX$1,0)))</f>
        <v/>
      </c>
      <c r="U34" s="6" t="str">
        <f t="array" ref="U34">IF(INDEX(値貼付!$A$2:$AX$121,$S34,MATCH(U$3,値貼付!$A$1:$AX$1,0))=0,"",INDEX(値貼付!$A$2:$AX$121,$S34,MATCH(U$3,値貼付!$A$1:$AX$1,0)))</f>
        <v/>
      </c>
      <c r="V34" s="6" t="str">
        <f t="array" ref="V34">IF(INDEX(値貼付!$A$2:$AX$121,$S34,MATCH(V$3,値貼付!$A$1:$AX$1,0))=0,"",INDEX(値貼付!$A$2:$AX$121,$S34,MATCH(V$3,値貼付!$A$1:$AX$1,0)))</f>
        <v/>
      </c>
      <c r="W34" s="6" t="str">
        <f t="array" ref="W34">IF(INDEX(値貼付!$A$2:$AX$121,$S34,MATCH(W$3,値貼付!$A$1:$AX$1,0))=0,"",INDEX(値貼付!$A$2:$AX$121,$S34,MATCH(W$3,値貼付!$A$1:$AX$1,0)))</f>
        <v/>
      </c>
      <c r="X34" s="6" t="str">
        <f t="array" ref="X34">IF(INDEX(値貼付!$A$2:$AX$121,$S34,MATCH(X$3,値貼付!$A$1:$AX$1,0))=0,"",INDEX(値貼付!$A$2:$AX$121,$S34,MATCH(X$3,値貼付!$A$1:$AX$1,0)))</f>
        <v/>
      </c>
      <c r="Y34" s="6" t="str">
        <f t="array" ref="Y34">IF(INDEX(値貼付!$A$2:$AX$121,$S34,MATCH(Y$3,値貼付!$A$1:$AX$1,0))=0,"",INDEX(値貼付!$A$2:$AX$121,$S34,MATCH(Y$3,値貼付!$A$1:$AX$1,0)))</f>
        <v/>
      </c>
      <c r="Z34" s="9" t="str">
        <f t="array" ref="Z34">IF(INDEX(値貼付!$A$2:$AX$121,$S34,MATCH(Z$3,値貼付!$A$1:$AX$1,0))=0,"",INDEX(値貼付!$A$2:$AX$121,$S34,MATCH(Z$3,値貼付!$A$1:$AX$1,0)))</f>
        <v/>
      </c>
      <c r="AA34" s="9" t="str">
        <f t="array" ref="AA34">IF(INDEX(値貼付!$A$2:$AX$121,$S34,MATCH(AA$3,値貼付!$A$1:$AX$1,0))=0,"",INDEX(値貼付!$A$2:$AX$121,$S34,MATCH(AA$3,値貼付!$A$1:$AX$1,0)))</f>
        <v/>
      </c>
      <c r="AB34" s="11" t="str">
        <f t="array" ref="AB34">IF(INDEX(値貼付!$A$2:$AX$121,$S34,MATCH(AB$3,値貼付!$A$1:$AX$1,0))=0,"",INDEX(値貼付!$A$2:$AX$121,$S34,MATCH(AB$3,値貼付!$A$1:$AX$1,0)))</f>
        <v/>
      </c>
      <c r="AC34" s="9" t="str">
        <f t="array" ref="AC34">IF(INDEX(値貼付!$A$2:$AX$121,$S34,MATCH(AC$3,値貼付!$A$1:$AX$1,0))=0,"",INDEX(値貼付!$A$2:$AX$121,$S34,MATCH(AC$3,値貼付!$A$1:$AX$1,0)))</f>
        <v/>
      </c>
      <c r="AD34" s="9" t="str">
        <f t="array" ref="AD34">IF(INDEX(値貼付!$A$2:$AX$121,$S34,MATCH(AD$3,値貼付!$A$1:$AX$1,0))=0,"",INDEX(値貼付!$A$2:$AX$121,$S34,MATCH(AD$3,値貼付!$A$1:$AX$1,0)))</f>
        <v/>
      </c>
      <c r="AE34" s="9" t="str">
        <f t="array" ref="AE34">IF(INDEX(値貼付!$A$2:$AX$121,$S34,MATCH(AE$3,値貼付!$A$1:$AX$1,0))=0,"",INDEX(値貼付!$A$2:$AX$121,$S34,MATCH(AE$3,値貼付!$A$1:$AX$1,0)))</f>
        <v/>
      </c>
      <c r="AF34" s="9" t="str">
        <f t="array" ref="AF34">IF(INDEX(値貼付!$A$2:$AX$121,$S34,MATCH(AF$3,値貼付!$A$1:$AX$1,0))=0,"",INDEX(値貼付!$A$2:$AX$121,$S34,MATCH(AF$3,値貼付!$A$1:$AX$1,0)))</f>
        <v/>
      </c>
      <c r="AG34" s="9" t="str">
        <f t="array" ref="AG34">IF(INDEX(値貼付!$A$2:$AX$121,$S34,MATCH(AG$3,値貼付!$A$1:$AX$1,0))=0,"",INDEX(値貼付!$A$2:$AX$121,$S34,MATCH(AG$3,値貼付!$A$1:$AX$1,0)))</f>
        <v/>
      </c>
      <c r="AH34" s="9" t="str">
        <f t="array" ref="AH34">IF(INDEX(値貼付!$A$2:$AX$121,$S34,MATCH(AH$3,値貼付!$A$1:$AX$1,0))=0,"",INDEX(値貼付!$A$2:$AX$121,$S34,MATCH(AH$3,値貼付!$A$1:$AX$1,0)))</f>
        <v/>
      </c>
      <c r="AI34" s="9" t="str">
        <f t="array" ref="AI34">IF(INDEX(値貼付!$A$2:$AX$121,$S34,MATCH(AA$3,値貼付!$A$1:$AX$1,0))=0,"",PHONETIC(INDEX(値貼付!$A$2:$AX$121,$S34,MATCH(AA$3,値貼付!$A$1:$AX$1,0))))</f>
        <v/>
      </c>
      <c r="AJ34" s="16"/>
      <c r="AK34" s="11"/>
    </row>
    <row r="35" spans="1:37">
      <c r="A35" s="70"/>
      <c r="B35" s="78"/>
      <c r="C35" s="6"/>
      <c r="D35" s="38"/>
      <c r="E35" s="6" t="str">
        <f t="shared" si="20"/>
        <v/>
      </c>
      <c r="F35" s="6" t="str">
        <f t="shared" si="21"/>
        <v/>
      </c>
      <c r="G35" s="6" t="str">
        <f t="shared" si="22"/>
        <v/>
      </c>
      <c r="H35" s="6" t="str">
        <f t="shared" si="23"/>
        <v/>
      </c>
      <c r="I35" s="7" t="str">
        <f t="shared" si="24"/>
        <v/>
      </c>
      <c r="J35" s="6" t="str">
        <f t="shared" si="25"/>
        <v/>
      </c>
      <c r="K35" s="8" t="str">
        <f>IF($O35="","",MID(VLOOKUP($O35,$S$4:$AK$123,16),MIN(FIND({0,1,2,3,4,5,6,7,8,9},VLOOKUP($O35,$S$4:$AK$123,16)&amp;1234567890)),LEN(VLOOKUP($O35,$S$4:$AK$123,16))*10-SUM(LEN(SUBSTITUTE(VLOOKUP($O35,$S$4:$AK$123,16),{0,1,2,3,4,5,6,7,8,9},)))))</f>
        <v/>
      </c>
      <c r="L35" s="8" t="str">
        <f t="shared" si="26"/>
        <v/>
      </c>
      <c r="M35" s="8" t="str">
        <f t="shared" si="27"/>
        <v/>
      </c>
      <c r="N35" s="7" t="str">
        <f t="shared" si="28"/>
        <v/>
      </c>
      <c r="O35" s="30"/>
      <c r="S35" s="8">
        <v>32</v>
      </c>
      <c r="T35" s="6" t="str">
        <f t="array" ref="T35">IF(INDEX(値貼付!$A$2:$AX$121,$S35,MATCH(T$3,値貼付!$A$1:$AX$1,0))=0,"",INDEX(値貼付!$A$2:$AX$121,$S35,MATCH(T$3,値貼付!$A$1:$AX$1,0)))</f>
        <v/>
      </c>
      <c r="U35" s="6" t="str">
        <f t="array" ref="U35">IF(INDEX(値貼付!$A$2:$AX$121,$S35,MATCH(U$3,値貼付!$A$1:$AX$1,0))=0,"",INDEX(値貼付!$A$2:$AX$121,$S35,MATCH(U$3,値貼付!$A$1:$AX$1,0)))</f>
        <v/>
      </c>
      <c r="V35" s="6" t="str">
        <f t="array" ref="V35">IF(INDEX(値貼付!$A$2:$AX$121,$S35,MATCH(V$3,値貼付!$A$1:$AX$1,0))=0,"",INDEX(値貼付!$A$2:$AX$121,$S35,MATCH(V$3,値貼付!$A$1:$AX$1,0)))</f>
        <v/>
      </c>
      <c r="W35" s="6" t="str">
        <f t="array" ref="W35">IF(INDEX(値貼付!$A$2:$AX$121,$S35,MATCH(W$3,値貼付!$A$1:$AX$1,0))=0,"",INDEX(値貼付!$A$2:$AX$121,$S35,MATCH(W$3,値貼付!$A$1:$AX$1,0)))</f>
        <v/>
      </c>
      <c r="X35" s="6" t="str">
        <f t="array" ref="X35">IF(INDEX(値貼付!$A$2:$AX$121,$S35,MATCH(X$3,値貼付!$A$1:$AX$1,0))=0,"",INDEX(値貼付!$A$2:$AX$121,$S35,MATCH(X$3,値貼付!$A$1:$AX$1,0)))</f>
        <v/>
      </c>
      <c r="Y35" s="6" t="str">
        <f t="array" ref="Y35">IF(INDEX(値貼付!$A$2:$AX$121,$S35,MATCH(Y$3,値貼付!$A$1:$AX$1,0))=0,"",INDEX(値貼付!$A$2:$AX$121,$S35,MATCH(Y$3,値貼付!$A$1:$AX$1,0)))</f>
        <v/>
      </c>
      <c r="Z35" s="9" t="str">
        <f t="array" ref="Z35">IF(INDEX(値貼付!$A$2:$AX$121,$S35,MATCH(Z$3,値貼付!$A$1:$AX$1,0))=0,"",INDEX(値貼付!$A$2:$AX$121,$S35,MATCH(Z$3,値貼付!$A$1:$AX$1,0)))</f>
        <v/>
      </c>
      <c r="AA35" s="9" t="str">
        <f t="array" ref="AA35">IF(INDEX(値貼付!$A$2:$AX$121,$S35,MATCH(AA$3,値貼付!$A$1:$AX$1,0))=0,"",INDEX(値貼付!$A$2:$AX$121,$S35,MATCH(AA$3,値貼付!$A$1:$AX$1,0)))</f>
        <v/>
      </c>
      <c r="AB35" s="11" t="str">
        <f t="array" ref="AB35">IF(INDEX(値貼付!$A$2:$AX$121,$S35,MATCH(AB$3,値貼付!$A$1:$AX$1,0))=0,"",INDEX(値貼付!$A$2:$AX$121,$S35,MATCH(AB$3,値貼付!$A$1:$AX$1,0)))</f>
        <v/>
      </c>
      <c r="AC35" s="9" t="str">
        <f t="array" ref="AC35">IF(INDEX(値貼付!$A$2:$AX$121,$S35,MATCH(AC$3,値貼付!$A$1:$AX$1,0))=0,"",INDEX(値貼付!$A$2:$AX$121,$S35,MATCH(AC$3,値貼付!$A$1:$AX$1,0)))</f>
        <v/>
      </c>
      <c r="AD35" s="9" t="str">
        <f t="array" ref="AD35">IF(INDEX(値貼付!$A$2:$AX$121,$S35,MATCH(AD$3,値貼付!$A$1:$AX$1,0))=0,"",INDEX(値貼付!$A$2:$AX$121,$S35,MATCH(AD$3,値貼付!$A$1:$AX$1,0)))</f>
        <v/>
      </c>
      <c r="AE35" s="9" t="str">
        <f t="array" ref="AE35">IF(INDEX(値貼付!$A$2:$AX$121,$S35,MATCH(AE$3,値貼付!$A$1:$AX$1,0))=0,"",INDEX(値貼付!$A$2:$AX$121,$S35,MATCH(AE$3,値貼付!$A$1:$AX$1,0)))</f>
        <v/>
      </c>
      <c r="AF35" s="9" t="str">
        <f t="array" ref="AF35">IF(INDEX(値貼付!$A$2:$AX$121,$S35,MATCH(AF$3,値貼付!$A$1:$AX$1,0))=0,"",INDEX(値貼付!$A$2:$AX$121,$S35,MATCH(AF$3,値貼付!$A$1:$AX$1,0)))</f>
        <v/>
      </c>
      <c r="AG35" s="9" t="str">
        <f t="array" ref="AG35">IF(INDEX(値貼付!$A$2:$AX$121,$S35,MATCH(AG$3,値貼付!$A$1:$AX$1,0))=0,"",INDEX(値貼付!$A$2:$AX$121,$S35,MATCH(AG$3,値貼付!$A$1:$AX$1,0)))</f>
        <v/>
      </c>
      <c r="AH35" s="9" t="str">
        <f t="array" ref="AH35">IF(INDEX(値貼付!$A$2:$AX$121,$S35,MATCH(AH$3,値貼付!$A$1:$AX$1,0))=0,"",INDEX(値貼付!$A$2:$AX$121,$S35,MATCH(AH$3,値貼付!$A$1:$AX$1,0)))</f>
        <v/>
      </c>
      <c r="AI35" s="9" t="str">
        <f t="array" ref="AI35">IF(INDEX(値貼付!$A$2:$AX$121,$S35,MATCH(AA$3,値貼付!$A$1:$AX$1,0))=0,"",PHONETIC(INDEX(値貼付!$A$2:$AX$121,$S35,MATCH(AA$3,値貼付!$A$1:$AX$1,0))))</f>
        <v/>
      </c>
      <c r="AJ35" s="16"/>
      <c r="AK35" s="11"/>
    </row>
    <row r="36" spans="1:37">
      <c r="A36" s="70"/>
      <c r="B36" s="78"/>
      <c r="C36" s="6"/>
      <c r="D36" s="38"/>
      <c r="E36" s="6" t="str">
        <f t="shared" si="20"/>
        <v/>
      </c>
      <c r="F36" s="6" t="str">
        <f t="shared" si="21"/>
        <v/>
      </c>
      <c r="G36" s="6" t="str">
        <f t="shared" si="22"/>
        <v/>
      </c>
      <c r="H36" s="6" t="str">
        <f t="shared" si="23"/>
        <v/>
      </c>
      <c r="I36" s="7" t="str">
        <f t="shared" si="24"/>
        <v/>
      </c>
      <c r="J36" s="6" t="str">
        <f t="shared" si="25"/>
        <v/>
      </c>
      <c r="K36" s="8" t="str">
        <f>IF($O36="","",MID(VLOOKUP($O36,$S$4:$AK$123,16),MIN(FIND({0,1,2,3,4,5,6,7,8,9},VLOOKUP($O36,$S$4:$AK$123,16)&amp;1234567890)),LEN(VLOOKUP($O36,$S$4:$AK$123,16))*10-SUM(LEN(SUBSTITUTE(VLOOKUP($O36,$S$4:$AK$123,16),{0,1,2,3,4,5,6,7,8,9},)))))</f>
        <v/>
      </c>
      <c r="L36" s="8" t="str">
        <f t="shared" si="26"/>
        <v/>
      </c>
      <c r="M36" s="8" t="str">
        <f t="shared" si="27"/>
        <v/>
      </c>
      <c r="N36" s="7" t="str">
        <f t="shared" si="28"/>
        <v/>
      </c>
      <c r="O36" s="30"/>
      <c r="S36" s="8">
        <v>33</v>
      </c>
      <c r="T36" s="6" t="str">
        <f t="array" ref="T36">IF(INDEX(値貼付!$A$2:$AX$121,$S36,MATCH(T$3,値貼付!$A$1:$AX$1,0))=0,"",INDEX(値貼付!$A$2:$AX$121,$S36,MATCH(T$3,値貼付!$A$1:$AX$1,0)))</f>
        <v/>
      </c>
      <c r="U36" s="6" t="str">
        <f t="array" ref="U36">IF(INDEX(値貼付!$A$2:$AX$121,$S36,MATCH(U$3,値貼付!$A$1:$AX$1,0))=0,"",INDEX(値貼付!$A$2:$AX$121,$S36,MATCH(U$3,値貼付!$A$1:$AX$1,0)))</f>
        <v/>
      </c>
      <c r="V36" s="6" t="str">
        <f t="array" ref="V36">IF(INDEX(値貼付!$A$2:$AX$121,$S36,MATCH(V$3,値貼付!$A$1:$AX$1,0))=0,"",INDEX(値貼付!$A$2:$AX$121,$S36,MATCH(V$3,値貼付!$A$1:$AX$1,0)))</f>
        <v/>
      </c>
      <c r="W36" s="6" t="str">
        <f t="array" ref="W36">IF(INDEX(値貼付!$A$2:$AX$121,$S36,MATCH(W$3,値貼付!$A$1:$AX$1,0))=0,"",INDEX(値貼付!$A$2:$AX$121,$S36,MATCH(W$3,値貼付!$A$1:$AX$1,0)))</f>
        <v/>
      </c>
      <c r="X36" s="6" t="str">
        <f t="array" ref="X36">IF(INDEX(値貼付!$A$2:$AX$121,$S36,MATCH(X$3,値貼付!$A$1:$AX$1,0))=0,"",INDEX(値貼付!$A$2:$AX$121,$S36,MATCH(X$3,値貼付!$A$1:$AX$1,0)))</f>
        <v/>
      </c>
      <c r="Y36" s="6" t="str">
        <f t="array" ref="Y36">IF(INDEX(値貼付!$A$2:$AX$121,$S36,MATCH(Y$3,値貼付!$A$1:$AX$1,0))=0,"",INDEX(値貼付!$A$2:$AX$121,$S36,MATCH(Y$3,値貼付!$A$1:$AX$1,0)))</f>
        <v/>
      </c>
      <c r="Z36" s="9" t="str">
        <f t="array" ref="Z36">IF(INDEX(値貼付!$A$2:$AX$121,$S36,MATCH(Z$3,値貼付!$A$1:$AX$1,0))=0,"",INDEX(値貼付!$A$2:$AX$121,$S36,MATCH(Z$3,値貼付!$A$1:$AX$1,0)))</f>
        <v/>
      </c>
      <c r="AA36" s="9" t="str">
        <f t="array" ref="AA36">IF(INDEX(値貼付!$A$2:$AX$121,$S36,MATCH(AA$3,値貼付!$A$1:$AX$1,0))=0,"",INDEX(値貼付!$A$2:$AX$121,$S36,MATCH(AA$3,値貼付!$A$1:$AX$1,0)))</f>
        <v/>
      </c>
      <c r="AB36" s="11" t="str">
        <f t="array" ref="AB36">IF(INDEX(値貼付!$A$2:$AX$121,$S36,MATCH(AB$3,値貼付!$A$1:$AX$1,0))=0,"",INDEX(値貼付!$A$2:$AX$121,$S36,MATCH(AB$3,値貼付!$A$1:$AX$1,0)))</f>
        <v/>
      </c>
      <c r="AC36" s="9" t="str">
        <f t="array" ref="AC36">IF(INDEX(値貼付!$A$2:$AX$121,$S36,MATCH(AC$3,値貼付!$A$1:$AX$1,0))=0,"",INDEX(値貼付!$A$2:$AX$121,$S36,MATCH(AC$3,値貼付!$A$1:$AX$1,0)))</f>
        <v/>
      </c>
      <c r="AD36" s="9" t="str">
        <f t="array" ref="AD36">IF(INDEX(値貼付!$A$2:$AX$121,$S36,MATCH(AD$3,値貼付!$A$1:$AX$1,0))=0,"",INDEX(値貼付!$A$2:$AX$121,$S36,MATCH(AD$3,値貼付!$A$1:$AX$1,0)))</f>
        <v/>
      </c>
      <c r="AE36" s="9" t="str">
        <f t="array" ref="AE36">IF(INDEX(値貼付!$A$2:$AX$121,$S36,MATCH(AE$3,値貼付!$A$1:$AX$1,0))=0,"",INDEX(値貼付!$A$2:$AX$121,$S36,MATCH(AE$3,値貼付!$A$1:$AX$1,0)))</f>
        <v/>
      </c>
      <c r="AF36" s="9" t="str">
        <f t="array" ref="AF36">IF(INDEX(値貼付!$A$2:$AX$121,$S36,MATCH(AF$3,値貼付!$A$1:$AX$1,0))=0,"",INDEX(値貼付!$A$2:$AX$121,$S36,MATCH(AF$3,値貼付!$A$1:$AX$1,0)))</f>
        <v/>
      </c>
      <c r="AG36" s="9" t="str">
        <f t="array" ref="AG36">IF(INDEX(値貼付!$A$2:$AX$121,$S36,MATCH(AG$3,値貼付!$A$1:$AX$1,0))=0,"",INDEX(値貼付!$A$2:$AX$121,$S36,MATCH(AG$3,値貼付!$A$1:$AX$1,0)))</f>
        <v/>
      </c>
      <c r="AH36" s="9" t="str">
        <f t="array" ref="AH36">IF(INDEX(値貼付!$A$2:$AX$121,$S36,MATCH(AH$3,値貼付!$A$1:$AX$1,0))=0,"",INDEX(値貼付!$A$2:$AX$121,$S36,MATCH(AH$3,値貼付!$A$1:$AX$1,0)))</f>
        <v/>
      </c>
      <c r="AI36" s="9" t="str">
        <f t="array" ref="AI36">IF(INDEX(値貼付!$A$2:$AX$121,$S36,MATCH(AA$3,値貼付!$A$1:$AX$1,0))=0,"",PHONETIC(INDEX(値貼付!$A$2:$AX$121,$S36,MATCH(AA$3,値貼付!$A$1:$AX$1,0))))</f>
        <v/>
      </c>
      <c r="AJ36" s="16"/>
      <c r="AK36" s="11"/>
    </row>
    <row r="37" spans="1:37">
      <c r="A37" s="70"/>
      <c r="B37" s="78"/>
      <c r="C37" s="6"/>
      <c r="D37" s="38"/>
      <c r="E37" s="6" t="str">
        <f t="shared" si="20"/>
        <v/>
      </c>
      <c r="F37" s="6" t="str">
        <f t="shared" si="21"/>
        <v/>
      </c>
      <c r="G37" s="6" t="str">
        <f t="shared" si="22"/>
        <v/>
      </c>
      <c r="H37" s="6" t="str">
        <f t="shared" si="23"/>
        <v/>
      </c>
      <c r="I37" s="7" t="str">
        <f t="shared" si="24"/>
        <v/>
      </c>
      <c r="J37" s="6" t="str">
        <f t="shared" si="25"/>
        <v/>
      </c>
      <c r="K37" s="8" t="str">
        <f>IF($O37="","",MID(VLOOKUP($O37,$S$4:$AK$123,16),MIN(FIND({0,1,2,3,4,5,6,7,8,9},VLOOKUP($O37,$S$4:$AK$123,16)&amp;1234567890)),LEN(VLOOKUP($O37,$S$4:$AK$123,16))*10-SUM(LEN(SUBSTITUTE(VLOOKUP($O37,$S$4:$AK$123,16),{0,1,2,3,4,5,6,7,8,9},)))))</f>
        <v/>
      </c>
      <c r="L37" s="8" t="str">
        <f t="shared" si="26"/>
        <v/>
      </c>
      <c r="M37" s="8" t="str">
        <f t="shared" si="27"/>
        <v/>
      </c>
      <c r="N37" s="7" t="str">
        <f t="shared" si="28"/>
        <v/>
      </c>
      <c r="O37" s="30"/>
      <c r="S37" s="8">
        <v>34</v>
      </c>
      <c r="T37" s="6" t="str">
        <f t="array" ref="T37">IF(INDEX(値貼付!$A$2:$AX$121,$S37,MATCH(T$3,値貼付!$A$1:$AX$1,0))=0,"",INDEX(値貼付!$A$2:$AX$121,$S37,MATCH(T$3,値貼付!$A$1:$AX$1,0)))</f>
        <v/>
      </c>
      <c r="U37" s="6" t="str">
        <f t="array" ref="U37">IF(INDEX(値貼付!$A$2:$AX$121,$S37,MATCH(U$3,値貼付!$A$1:$AX$1,0))=0,"",INDEX(値貼付!$A$2:$AX$121,$S37,MATCH(U$3,値貼付!$A$1:$AX$1,0)))</f>
        <v/>
      </c>
      <c r="V37" s="6" t="str">
        <f t="array" ref="V37">IF(INDEX(値貼付!$A$2:$AX$121,$S37,MATCH(V$3,値貼付!$A$1:$AX$1,0))=0,"",INDEX(値貼付!$A$2:$AX$121,$S37,MATCH(V$3,値貼付!$A$1:$AX$1,0)))</f>
        <v/>
      </c>
      <c r="W37" s="6" t="str">
        <f t="array" ref="W37">IF(INDEX(値貼付!$A$2:$AX$121,$S37,MATCH(W$3,値貼付!$A$1:$AX$1,0))=0,"",INDEX(値貼付!$A$2:$AX$121,$S37,MATCH(W$3,値貼付!$A$1:$AX$1,0)))</f>
        <v/>
      </c>
      <c r="X37" s="6" t="str">
        <f t="array" ref="X37">IF(INDEX(値貼付!$A$2:$AX$121,$S37,MATCH(X$3,値貼付!$A$1:$AX$1,0))=0,"",INDEX(値貼付!$A$2:$AX$121,$S37,MATCH(X$3,値貼付!$A$1:$AX$1,0)))</f>
        <v/>
      </c>
      <c r="Y37" s="6" t="str">
        <f t="array" ref="Y37">IF(INDEX(値貼付!$A$2:$AX$121,$S37,MATCH(Y$3,値貼付!$A$1:$AX$1,0))=0,"",INDEX(値貼付!$A$2:$AX$121,$S37,MATCH(Y$3,値貼付!$A$1:$AX$1,0)))</f>
        <v/>
      </c>
      <c r="Z37" s="9" t="str">
        <f t="array" ref="Z37">IF(INDEX(値貼付!$A$2:$AX$121,$S37,MATCH(Z$3,値貼付!$A$1:$AX$1,0))=0,"",INDEX(値貼付!$A$2:$AX$121,$S37,MATCH(Z$3,値貼付!$A$1:$AX$1,0)))</f>
        <v/>
      </c>
      <c r="AA37" s="9" t="str">
        <f t="array" ref="AA37">IF(INDEX(値貼付!$A$2:$AX$121,$S37,MATCH(AA$3,値貼付!$A$1:$AX$1,0))=0,"",INDEX(値貼付!$A$2:$AX$121,$S37,MATCH(AA$3,値貼付!$A$1:$AX$1,0)))</f>
        <v/>
      </c>
      <c r="AB37" s="11" t="str">
        <f t="array" ref="AB37">IF(INDEX(値貼付!$A$2:$AX$121,$S37,MATCH(AB$3,値貼付!$A$1:$AX$1,0))=0,"",INDEX(値貼付!$A$2:$AX$121,$S37,MATCH(AB$3,値貼付!$A$1:$AX$1,0)))</f>
        <v/>
      </c>
      <c r="AC37" s="9" t="str">
        <f t="array" ref="AC37">IF(INDEX(値貼付!$A$2:$AX$121,$S37,MATCH(AC$3,値貼付!$A$1:$AX$1,0))=0,"",INDEX(値貼付!$A$2:$AX$121,$S37,MATCH(AC$3,値貼付!$A$1:$AX$1,0)))</f>
        <v/>
      </c>
      <c r="AD37" s="9" t="str">
        <f t="array" ref="AD37">IF(INDEX(値貼付!$A$2:$AX$121,$S37,MATCH(AD$3,値貼付!$A$1:$AX$1,0))=0,"",INDEX(値貼付!$A$2:$AX$121,$S37,MATCH(AD$3,値貼付!$A$1:$AX$1,0)))</f>
        <v/>
      </c>
      <c r="AE37" s="9" t="str">
        <f t="array" ref="AE37">IF(INDEX(値貼付!$A$2:$AX$121,$S37,MATCH(AE$3,値貼付!$A$1:$AX$1,0))=0,"",INDEX(値貼付!$A$2:$AX$121,$S37,MATCH(AE$3,値貼付!$A$1:$AX$1,0)))</f>
        <v/>
      </c>
      <c r="AF37" s="9" t="str">
        <f t="array" ref="AF37">IF(INDEX(値貼付!$A$2:$AX$121,$S37,MATCH(AF$3,値貼付!$A$1:$AX$1,0))=0,"",INDEX(値貼付!$A$2:$AX$121,$S37,MATCH(AF$3,値貼付!$A$1:$AX$1,0)))</f>
        <v/>
      </c>
      <c r="AG37" s="9" t="str">
        <f t="array" ref="AG37">IF(INDEX(値貼付!$A$2:$AX$121,$S37,MATCH(AG$3,値貼付!$A$1:$AX$1,0))=0,"",INDEX(値貼付!$A$2:$AX$121,$S37,MATCH(AG$3,値貼付!$A$1:$AX$1,0)))</f>
        <v/>
      </c>
      <c r="AH37" s="9" t="str">
        <f t="array" ref="AH37">IF(INDEX(値貼付!$A$2:$AX$121,$S37,MATCH(AH$3,値貼付!$A$1:$AX$1,0))=0,"",INDEX(値貼付!$A$2:$AX$121,$S37,MATCH(AH$3,値貼付!$A$1:$AX$1,0)))</f>
        <v/>
      </c>
      <c r="AI37" s="9" t="str">
        <f t="array" ref="AI37">IF(INDEX(値貼付!$A$2:$AX$121,$S37,MATCH(AA$3,値貼付!$A$1:$AX$1,0))=0,"",PHONETIC(INDEX(値貼付!$A$2:$AX$121,$S37,MATCH(AA$3,値貼付!$A$1:$AX$1,0))))</f>
        <v/>
      </c>
      <c r="AJ37" s="16"/>
      <c r="AK37" s="11"/>
    </row>
    <row r="38" spans="1:37">
      <c r="A38" s="70"/>
      <c r="B38" s="79"/>
      <c r="C38" s="6"/>
      <c r="D38" s="38"/>
      <c r="E38" s="6" t="str">
        <f t="shared" si="20"/>
        <v/>
      </c>
      <c r="F38" s="6" t="str">
        <f t="shared" si="21"/>
        <v/>
      </c>
      <c r="G38" s="6" t="str">
        <f t="shared" si="22"/>
        <v/>
      </c>
      <c r="H38" s="6" t="str">
        <f t="shared" si="23"/>
        <v/>
      </c>
      <c r="I38" s="7" t="str">
        <f t="shared" si="24"/>
        <v/>
      </c>
      <c r="J38" s="6" t="str">
        <f t="shared" si="25"/>
        <v/>
      </c>
      <c r="K38" s="8" t="str">
        <f>IF($O38="","",MID(VLOOKUP($O38,$S$4:$AK$123,16),MIN(FIND({0,1,2,3,4,5,6,7,8,9},VLOOKUP($O38,$S$4:$AK$123,16)&amp;1234567890)),LEN(VLOOKUP($O38,$S$4:$AK$123,16))*10-SUM(LEN(SUBSTITUTE(VLOOKUP($O38,$S$4:$AK$123,16),{0,1,2,3,4,5,6,7,8,9},)))))</f>
        <v/>
      </c>
      <c r="L38" s="8" t="str">
        <f t="shared" si="26"/>
        <v/>
      </c>
      <c r="M38" s="8" t="str">
        <f t="shared" si="27"/>
        <v/>
      </c>
      <c r="N38" s="7" t="str">
        <f t="shared" si="28"/>
        <v/>
      </c>
      <c r="O38" s="30"/>
      <c r="S38" s="8">
        <v>35</v>
      </c>
      <c r="T38" s="6" t="str">
        <f t="array" ref="T38">IF(INDEX(値貼付!$A$2:$AX$121,$S38,MATCH(T$3,値貼付!$A$1:$AX$1,0))=0,"",INDEX(値貼付!$A$2:$AX$121,$S38,MATCH(T$3,値貼付!$A$1:$AX$1,0)))</f>
        <v/>
      </c>
      <c r="U38" s="6" t="str">
        <f t="array" ref="U38">IF(INDEX(値貼付!$A$2:$AX$121,$S38,MATCH(U$3,値貼付!$A$1:$AX$1,0))=0,"",INDEX(値貼付!$A$2:$AX$121,$S38,MATCH(U$3,値貼付!$A$1:$AX$1,0)))</f>
        <v/>
      </c>
      <c r="V38" s="6" t="str">
        <f t="array" ref="V38">IF(INDEX(値貼付!$A$2:$AX$121,$S38,MATCH(V$3,値貼付!$A$1:$AX$1,0))=0,"",INDEX(値貼付!$A$2:$AX$121,$S38,MATCH(V$3,値貼付!$A$1:$AX$1,0)))</f>
        <v/>
      </c>
      <c r="W38" s="6" t="str">
        <f t="array" ref="W38">IF(INDEX(値貼付!$A$2:$AX$121,$S38,MATCH(W$3,値貼付!$A$1:$AX$1,0))=0,"",INDEX(値貼付!$A$2:$AX$121,$S38,MATCH(W$3,値貼付!$A$1:$AX$1,0)))</f>
        <v/>
      </c>
      <c r="X38" s="6" t="str">
        <f t="array" ref="X38">IF(INDEX(値貼付!$A$2:$AX$121,$S38,MATCH(X$3,値貼付!$A$1:$AX$1,0))=0,"",INDEX(値貼付!$A$2:$AX$121,$S38,MATCH(X$3,値貼付!$A$1:$AX$1,0)))</f>
        <v/>
      </c>
      <c r="Y38" s="6" t="str">
        <f t="array" ref="Y38">IF(INDEX(値貼付!$A$2:$AX$121,$S38,MATCH(Y$3,値貼付!$A$1:$AX$1,0))=0,"",INDEX(値貼付!$A$2:$AX$121,$S38,MATCH(Y$3,値貼付!$A$1:$AX$1,0)))</f>
        <v/>
      </c>
      <c r="Z38" s="9" t="str">
        <f t="array" ref="Z38">IF(INDEX(値貼付!$A$2:$AX$121,$S38,MATCH(Z$3,値貼付!$A$1:$AX$1,0))=0,"",INDEX(値貼付!$A$2:$AX$121,$S38,MATCH(Z$3,値貼付!$A$1:$AX$1,0)))</f>
        <v/>
      </c>
      <c r="AA38" s="9" t="str">
        <f t="array" ref="AA38">IF(INDEX(値貼付!$A$2:$AX$121,$S38,MATCH(AA$3,値貼付!$A$1:$AX$1,0))=0,"",INDEX(値貼付!$A$2:$AX$121,$S38,MATCH(AA$3,値貼付!$A$1:$AX$1,0)))</f>
        <v/>
      </c>
      <c r="AB38" s="11" t="str">
        <f t="array" ref="AB38">IF(INDEX(値貼付!$A$2:$AX$121,$S38,MATCH(AB$3,値貼付!$A$1:$AX$1,0))=0,"",INDEX(値貼付!$A$2:$AX$121,$S38,MATCH(AB$3,値貼付!$A$1:$AX$1,0)))</f>
        <v/>
      </c>
      <c r="AC38" s="9" t="str">
        <f t="array" ref="AC38">IF(INDEX(値貼付!$A$2:$AX$121,$S38,MATCH(AC$3,値貼付!$A$1:$AX$1,0))=0,"",INDEX(値貼付!$A$2:$AX$121,$S38,MATCH(AC$3,値貼付!$A$1:$AX$1,0)))</f>
        <v/>
      </c>
      <c r="AD38" s="9" t="str">
        <f t="array" ref="AD38">IF(INDEX(値貼付!$A$2:$AX$121,$S38,MATCH(AD$3,値貼付!$A$1:$AX$1,0))=0,"",INDEX(値貼付!$A$2:$AX$121,$S38,MATCH(AD$3,値貼付!$A$1:$AX$1,0)))</f>
        <v/>
      </c>
      <c r="AE38" s="9" t="str">
        <f t="array" ref="AE38">IF(INDEX(値貼付!$A$2:$AX$121,$S38,MATCH(AE$3,値貼付!$A$1:$AX$1,0))=0,"",INDEX(値貼付!$A$2:$AX$121,$S38,MATCH(AE$3,値貼付!$A$1:$AX$1,0)))</f>
        <v/>
      </c>
      <c r="AF38" s="9" t="str">
        <f t="array" ref="AF38">IF(INDEX(値貼付!$A$2:$AX$121,$S38,MATCH(AF$3,値貼付!$A$1:$AX$1,0))=0,"",INDEX(値貼付!$A$2:$AX$121,$S38,MATCH(AF$3,値貼付!$A$1:$AX$1,0)))</f>
        <v/>
      </c>
      <c r="AG38" s="9" t="str">
        <f t="array" ref="AG38">IF(INDEX(値貼付!$A$2:$AX$121,$S38,MATCH(AG$3,値貼付!$A$1:$AX$1,0))=0,"",INDEX(値貼付!$A$2:$AX$121,$S38,MATCH(AG$3,値貼付!$A$1:$AX$1,0)))</f>
        <v/>
      </c>
      <c r="AH38" s="9" t="str">
        <f t="array" ref="AH38">IF(INDEX(値貼付!$A$2:$AX$121,$S38,MATCH(AH$3,値貼付!$A$1:$AX$1,0))=0,"",INDEX(値貼付!$A$2:$AX$121,$S38,MATCH(AH$3,値貼付!$A$1:$AX$1,0)))</f>
        <v/>
      </c>
      <c r="AI38" s="9" t="str">
        <f t="array" ref="AI38">IF(INDEX(値貼付!$A$2:$AX$121,$S38,MATCH(AA$3,値貼付!$A$1:$AX$1,0))=0,"",PHONETIC(INDEX(値貼付!$A$2:$AX$121,$S38,MATCH(AA$3,値貼付!$A$1:$AX$1,0))))</f>
        <v/>
      </c>
      <c r="AJ38" s="16"/>
      <c r="AK38" s="11"/>
    </row>
    <row r="39" spans="1:37">
      <c r="A39" s="70"/>
      <c r="B39" s="19"/>
      <c r="C39" s="6"/>
      <c r="D39" s="39"/>
      <c r="E39" s="13" t="str">
        <f t="shared" si="20"/>
        <v/>
      </c>
      <c r="F39" s="13" t="str">
        <f t="shared" si="21"/>
        <v/>
      </c>
      <c r="G39" s="13" t="str">
        <f t="shared" si="22"/>
        <v/>
      </c>
      <c r="H39" s="13" t="str">
        <f t="shared" si="23"/>
        <v/>
      </c>
      <c r="I39" s="14" t="str">
        <f t="shared" si="24"/>
        <v/>
      </c>
      <c r="J39" s="13" t="str">
        <f t="shared" si="25"/>
        <v/>
      </c>
      <c r="K39" s="15" t="str">
        <f>IF($O39="","",MID(VLOOKUP($O39,$S$4:$AK$123,16),MIN(FIND({0,1,2,3,4,5,6,7,8,9},VLOOKUP($O39,$S$4:$AK$123,16)&amp;1234567890)),LEN(VLOOKUP($O39,$S$4:$AK$123,16))*10-SUM(LEN(SUBSTITUTE(VLOOKUP($O39,$S$4:$AK$123,16),{0,1,2,3,4,5,6,7,8,9},)))))</f>
        <v/>
      </c>
      <c r="L39" s="15" t="str">
        <f t="shared" si="26"/>
        <v/>
      </c>
      <c r="M39" s="15" t="str">
        <f t="shared" si="27"/>
        <v/>
      </c>
      <c r="N39" s="14" t="str">
        <f t="shared" si="28"/>
        <v/>
      </c>
      <c r="O39" s="32"/>
      <c r="S39" s="8">
        <v>36</v>
      </c>
      <c r="T39" s="6" t="str">
        <f t="array" ref="T39">IF(INDEX(値貼付!$A$2:$AX$121,$S39,MATCH(T$3,値貼付!$A$1:$AX$1,0))=0,"",INDEX(値貼付!$A$2:$AX$121,$S39,MATCH(T$3,値貼付!$A$1:$AX$1,0)))</f>
        <v/>
      </c>
      <c r="U39" s="6" t="str">
        <f t="array" ref="U39">IF(INDEX(値貼付!$A$2:$AX$121,$S39,MATCH(U$3,値貼付!$A$1:$AX$1,0))=0,"",INDEX(値貼付!$A$2:$AX$121,$S39,MATCH(U$3,値貼付!$A$1:$AX$1,0)))</f>
        <v/>
      </c>
      <c r="V39" s="6" t="str">
        <f t="array" ref="V39">IF(INDEX(値貼付!$A$2:$AX$121,$S39,MATCH(V$3,値貼付!$A$1:$AX$1,0))=0,"",INDEX(値貼付!$A$2:$AX$121,$S39,MATCH(V$3,値貼付!$A$1:$AX$1,0)))</f>
        <v/>
      </c>
      <c r="W39" s="6" t="str">
        <f t="array" ref="W39">IF(INDEX(値貼付!$A$2:$AX$121,$S39,MATCH(W$3,値貼付!$A$1:$AX$1,0))=0,"",INDEX(値貼付!$A$2:$AX$121,$S39,MATCH(W$3,値貼付!$A$1:$AX$1,0)))</f>
        <v/>
      </c>
      <c r="X39" s="6" t="str">
        <f t="array" ref="X39">IF(INDEX(値貼付!$A$2:$AX$121,$S39,MATCH(X$3,値貼付!$A$1:$AX$1,0))=0,"",INDEX(値貼付!$A$2:$AX$121,$S39,MATCH(X$3,値貼付!$A$1:$AX$1,0)))</f>
        <v/>
      </c>
      <c r="Y39" s="6" t="str">
        <f t="array" ref="Y39">IF(INDEX(値貼付!$A$2:$AX$121,$S39,MATCH(Y$3,値貼付!$A$1:$AX$1,0))=0,"",INDEX(値貼付!$A$2:$AX$121,$S39,MATCH(Y$3,値貼付!$A$1:$AX$1,0)))</f>
        <v/>
      </c>
      <c r="Z39" s="9" t="str">
        <f t="array" ref="Z39">IF(INDEX(値貼付!$A$2:$AX$121,$S39,MATCH(Z$3,値貼付!$A$1:$AX$1,0))=0,"",INDEX(値貼付!$A$2:$AX$121,$S39,MATCH(Z$3,値貼付!$A$1:$AX$1,0)))</f>
        <v/>
      </c>
      <c r="AA39" s="9" t="str">
        <f t="array" ref="AA39">IF(INDEX(値貼付!$A$2:$AX$121,$S39,MATCH(AA$3,値貼付!$A$1:$AX$1,0))=0,"",INDEX(値貼付!$A$2:$AX$121,$S39,MATCH(AA$3,値貼付!$A$1:$AX$1,0)))</f>
        <v/>
      </c>
      <c r="AB39" s="11" t="str">
        <f t="array" ref="AB39">IF(INDEX(値貼付!$A$2:$AX$121,$S39,MATCH(AB$3,値貼付!$A$1:$AX$1,0))=0,"",INDEX(値貼付!$A$2:$AX$121,$S39,MATCH(AB$3,値貼付!$A$1:$AX$1,0)))</f>
        <v/>
      </c>
      <c r="AC39" s="9" t="str">
        <f t="array" ref="AC39">IF(INDEX(値貼付!$A$2:$AX$121,$S39,MATCH(AC$3,値貼付!$A$1:$AX$1,0))=0,"",INDEX(値貼付!$A$2:$AX$121,$S39,MATCH(AC$3,値貼付!$A$1:$AX$1,0)))</f>
        <v/>
      </c>
      <c r="AD39" s="9" t="str">
        <f t="array" ref="AD39">IF(INDEX(値貼付!$A$2:$AX$121,$S39,MATCH(AD$3,値貼付!$A$1:$AX$1,0))=0,"",INDEX(値貼付!$A$2:$AX$121,$S39,MATCH(AD$3,値貼付!$A$1:$AX$1,0)))</f>
        <v/>
      </c>
      <c r="AE39" s="9" t="str">
        <f t="array" ref="AE39">IF(INDEX(値貼付!$A$2:$AX$121,$S39,MATCH(AE$3,値貼付!$A$1:$AX$1,0))=0,"",INDEX(値貼付!$A$2:$AX$121,$S39,MATCH(AE$3,値貼付!$A$1:$AX$1,0)))</f>
        <v/>
      </c>
      <c r="AF39" s="9" t="str">
        <f t="array" ref="AF39">IF(INDEX(値貼付!$A$2:$AX$121,$S39,MATCH(AF$3,値貼付!$A$1:$AX$1,0))=0,"",INDEX(値貼付!$A$2:$AX$121,$S39,MATCH(AF$3,値貼付!$A$1:$AX$1,0)))</f>
        <v/>
      </c>
      <c r="AG39" s="9" t="str">
        <f t="array" ref="AG39">IF(INDEX(値貼付!$A$2:$AX$121,$S39,MATCH(AG$3,値貼付!$A$1:$AX$1,0))=0,"",INDEX(値貼付!$A$2:$AX$121,$S39,MATCH(AG$3,値貼付!$A$1:$AX$1,0)))</f>
        <v/>
      </c>
      <c r="AH39" s="9" t="str">
        <f t="array" ref="AH39">IF(INDEX(値貼付!$A$2:$AX$121,$S39,MATCH(AH$3,値貼付!$A$1:$AX$1,0))=0,"",INDEX(値貼付!$A$2:$AX$121,$S39,MATCH(AH$3,値貼付!$A$1:$AX$1,0)))</f>
        <v/>
      </c>
      <c r="AI39" s="9" t="str">
        <f t="array" ref="AI39">IF(INDEX(値貼付!$A$2:$AX$121,$S39,MATCH(AA$3,値貼付!$A$1:$AX$1,0))=0,"",PHONETIC(INDEX(値貼付!$A$2:$AX$121,$S39,MATCH(AA$3,値貼付!$A$1:$AX$1,0))))</f>
        <v/>
      </c>
      <c r="AJ39" s="16"/>
      <c r="AK39" s="11"/>
    </row>
    <row r="40" spans="1:37" ht="18.5" thickBot="1">
      <c r="A40" s="71"/>
      <c r="B40" s="24"/>
      <c r="C40" s="25"/>
      <c r="D40" s="37"/>
      <c r="E40" s="33" t="str">
        <f t="shared" si="20"/>
        <v/>
      </c>
      <c r="F40" s="33" t="str">
        <f t="shared" si="21"/>
        <v/>
      </c>
      <c r="G40" s="33" t="str">
        <f t="shared" si="22"/>
        <v/>
      </c>
      <c r="H40" s="33" t="str">
        <f t="shared" si="23"/>
        <v/>
      </c>
      <c r="I40" s="34" t="str">
        <f t="shared" si="24"/>
        <v/>
      </c>
      <c r="J40" s="33" t="str">
        <f t="shared" si="25"/>
        <v/>
      </c>
      <c r="K40" s="35" t="str">
        <f>IF($O40="","",MID(VLOOKUP($O40,$S$4:$AK$123,16),MIN(FIND({0,1,2,3,4,5,6,7,8,9},VLOOKUP($O40,$S$4:$AK$123,16)&amp;1234567890)),LEN(VLOOKUP($O40,$S$4:$AK$123,16))*10-SUM(LEN(SUBSTITUTE(VLOOKUP($O40,$S$4:$AK$123,16),{0,1,2,3,4,5,6,7,8,9},)))))</f>
        <v/>
      </c>
      <c r="L40" s="35" t="str">
        <f t="shared" si="26"/>
        <v/>
      </c>
      <c r="M40" s="35" t="str">
        <f t="shared" si="27"/>
        <v/>
      </c>
      <c r="N40" s="34" t="str">
        <f t="shared" si="28"/>
        <v/>
      </c>
      <c r="O40" s="36"/>
      <c r="S40" s="8">
        <v>37</v>
      </c>
      <c r="T40" s="6" t="str">
        <f t="array" ref="T40">IF(INDEX(値貼付!$A$2:$AX$121,$S40,MATCH(T$3,値貼付!$A$1:$AX$1,0))=0,"",INDEX(値貼付!$A$2:$AX$121,$S40,MATCH(T$3,値貼付!$A$1:$AX$1,0)))</f>
        <v/>
      </c>
      <c r="U40" s="6" t="str">
        <f t="array" ref="U40">IF(INDEX(値貼付!$A$2:$AX$121,$S40,MATCH(U$3,値貼付!$A$1:$AX$1,0))=0,"",INDEX(値貼付!$A$2:$AX$121,$S40,MATCH(U$3,値貼付!$A$1:$AX$1,0)))</f>
        <v/>
      </c>
      <c r="V40" s="6" t="str">
        <f t="array" ref="V40">IF(INDEX(値貼付!$A$2:$AX$121,$S40,MATCH(V$3,値貼付!$A$1:$AX$1,0))=0,"",INDEX(値貼付!$A$2:$AX$121,$S40,MATCH(V$3,値貼付!$A$1:$AX$1,0)))</f>
        <v/>
      </c>
      <c r="W40" s="6" t="str">
        <f t="array" ref="W40">IF(INDEX(値貼付!$A$2:$AX$121,$S40,MATCH(W$3,値貼付!$A$1:$AX$1,0))=0,"",INDEX(値貼付!$A$2:$AX$121,$S40,MATCH(W$3,値貼付!$A$1:$AX$1,0)))</f>
        <v/>
      </c>
      <c r="X40" s="6" t="str">
        <f t="array" ref="X40">IF(INDEX(値貼付!$A$2:$AX$121,$S40,MATCH(X$3,値貼付!$A$1:$AX$1,0))=0,"",INDEX(値貼付!$A$2:$AX$121,$S40,MATCH(X$3,値貼付!$A$1:$AX$1,0)))</f>
        <v/>
      </c>
      <c r="Y40" s="6" t="str">
        <f t="array" ref="Y40">IF(INDEX(値貼付!$A$2:$AX$121,$S40,MATCH(Y$3,値貼付!$A$1:$AX$1,0))=0,"",INDEX(値貼付!$A$2:$AX$121,$S40,MATCH(Y$3,値貼付!$A$1:$AX$1,0)))</f>
        <v/>
      </c>
      <c r="Z40" s="9" t="str">
        <f t="array" ref="Z40">IF(INDEX(値貼付!$A$2:$AX$121,$S40,MATCH(Z$3,値貼付!$A$1:$AX$1,0))=0,"",INDEX(値貼付!$A$2:$AX$121,$S40,MATCH(Z$3,値貼付!$A$1:$AX$1,0)))</f>
        <v/>
      </c>
      <c r="AA40" s="9" t="str">
        <f t="array" ref="AA40">IF(INDEX(値貼付!$A$2:$AX$121,$S40,MATCH(AA$3,値貼付!$A$1:$AX$1,0))=0,"",INDEX(値貼付!$A$2:$AX$121,$S40,MATCH(AA$3,値貼付!$A$1:$AX$1,0)))</f>
        <v/>
      </c>
      <c r="AB40" s="11" t="str">
        <f t="array" ref="AB40">IF(INDEX(値貼付!$A$2:$AX$121,$S40,MATCH(AB$3,値貼付!$A$1:$AX$1,0))=0,"",INDEX(値貼付!$A$2:$AX$121,$S40,MATCH(AB$3,値貼付!$A$1:$AX$1,0)))</f>
        <v/>
      </c>
      <c r="AC40" s="9" t="str">
        <f t="array" ref="AC40">IF(INDEX(値貼付!$A$2:$AX$121,$S40,MATCH(AC$3,値貼付!$A$1:$AX$1,0))=0,"",INDEX(値貼付!$A$2:$AX$121,$S40,MATCH(AC$3,値貼付!$A$1:$AX$1,0)))</f>
        <v/>
      </c>
      <c r="AD40" s="9" t="str">
        <f t="array" ref="AD40">IF(INDEX(値貼付!$A$2:$AX$121,$S40,MATCH(AD$3,値貼付!$A$1:$AX$1,0))=0,"",INDEX(値貼付!$A$2:$AX$121,$S40,MATCH(AD$3,値貼付!$A$1:$AX$1,0)))</f>
        <v/>
      </c>
      <c r="AE40" s="9" t="str">
        <f t="array" ref="AE40">IF(INDEX(値貼付!$A$2:$AX$121,$S40,MATCH(AE$3,値貼付!$A$1:$AX$1,0))=0,"",INDEX(値貼付!$A$2:$AX$121,$S40,MATCH(AE$3,値貼付!$A$1:$AX$1,0)))</f>
        <v/>
      </c>
      <c r="AF40" s="9" t="str">
        <f t="array" ref="AF40">IF(INDEX(値貼付!$A$2:$AX$121,$S40,MATCH(AF$3,値貼付!$A$1:$AX$1,0))=0,"",INDEX(値貼付!$A$2:$AX$121,$S40,MATCH(AF$3,値貼付!$A$1:$AX$1,0)))</f>
        <v/>
      </c>
      <c r="AG40" s="9" t="str">
        <f t="array" ref="AG40">IF(INDEX(値貼付!$A$2:$AX$121,$S40,MATCH(AG$3,値貼付!$A$1:$AX$1,0))=0,"",INDEX(値貼付!$A$2:$AX$121,$S40,MATCH(AG$3,値貼付!$A$1:$AX$1,0)))</f>
        <v/>
      </c>
      <c r="AH40" s="9" t="str">
        <f t="array" ref="AH40">IF(INDEX(値貼付!$A$2:$AX$121,$S40,MATCH(AH$3,値貼付!$A$1:$AX$1,0))=0,"",INDEX(値貼付!$A$2:$AX$121,$S40,MATCH(AH$3,値貼付!$A$1:$AX$1,0)))</f>
        <v/>
      </c>
      <c r="AI40" s="9" t="str">
        <f t="array" ref="AI40">IF(INDEX(値貼付!$A$2:$AX$121,$S40,MATCH(AA$3,値貼付!$A$1:$AX$1,0))=0,"",PHONETIC(INDEX(値貼付!$A$2:$AX$121,$S40,MATCH(AA$3,値貼付!$A$1:$AX$1,0))))</f>
        <v/>
      </c>
      <c r="AJ40" s="16"/>
      <c r="AK40" s="11"/>
    </row>
    <row r="41" spans="1:37">
      <c r="S41" s="8">
        <v>38</v>
      </c>
      <c r="T41" s="6" t="str">
        <f t="array" ref="T41">IF(INDEX(値貼付!$A$2:$AX$121,$S41,MATCH(T$3,値貼付!$A$1:$AX$1,0))=0,"",INDEX(値貼付!$A$2:$AX$121,$S41,MATCH(T$3,値貼付!$A$1:$AX$1,0)))</f>
        <v/>
      </c>
      <c r="U41" s="6" t="str">
        <f t="array" ref="U41">IF(INDEX(値貼付!$A$2:$AX$121,$S41,MATCH(U$3,値貼付!$A$1:$AX$1,0))=0,"",INDEX(値貼付!$A$2:$AX$121,$S41,MATCH(U$3,値貼付!$A$1:$AX$1,0)))</f>
        <v/>
      </c>
      <c r="V41" s="6" t="str">
        <f t="array" ref="V41">IF(INDEX(値貼付!$A$2:$AX$121,$S41,MATCH(V$3,値貼付!$A$1:$AX$1,0))=0,"",INDEX(値貼付!$A$2:$AX$121,$S41,MATCH(V$3,値貼付!$A$1:$AX$1,0)))</f>
        <v/>
      </c>
      <c r="W41" s="6" t="str">
        <f t="array" ref="W41">IF(INDEX(値貼付!$A$2:$AX$121,$S41,MATCH(W$3,値貼付!$A$1:$AX$1,0))=0,"",INDEX(値貼付!$A$2:$AX$121,$S41,MATCH(W$3,値貼付!$A$1:$AX$1,0)))</f>
        <v/>
      </c>
      <c r="X41" s="6" t="str">
        <f t="array" ref="X41">IF(INDEX(値貼付!$A$2:$AX$121,$S41,MATCH(X$3,値貼付!$A$1:$AX$1,0))=0,"",INDEX(値貼付!$A$2:$AX$121,$S41,MATCH(X$3,値貼付!$A$1:$AX$1,0)))</f>
        <v/>
      </c>
      <c r="Y41" s="6" t="str">
        <f t="array" ref="Y41">IF(INDEX(値貼付!$A$2:$AX$121,$S41,MATCH(Y$3,値貼付!$A$1:$AX$1,0))=0,"",INDEX(値貼付!$A$2:$AX$121,$S41,MATCH(Y$3,値貼付!$A$1:$AX$1,0)))</f>
        <v/>
      </c>
      <c r="Z41" s="9" t="str">
        <f t="array" ref="Z41">IF(INDEX(値貼付!$A$2:$AX$121,$S41,MATCH(Z$3,値貼付!$A$1:$AX$1,0))=0,"",INDEX(値貼付!$A$2:$AX$121,$S41,MATCH(Z$3,値貼付!$A$1:$AX$1,0)))</f>
        <v/>
      </c>
      <c r="AA41" s="9" t="str">
        <f t="array" ref="AA41">IF(INDEX(値貼付!$A$2:$AX$121,$S41,MATCH(AA$3,値貼付!$A$1:$AX$1,0))=0,"",INDEX(値貼付!$A$2:$AX$121,$S41,MATCH(AA$3,値貼付!$A$1:$AX$1,0)))</f>
        <v/>
      </c>
      <c r="AB41" s="11" t="str">
        <f t="array" ref="AB41">IF(INDEX(値貼付!$A$2:$AX$121,$S41,MATCH(AB$3,値貼付!$A$1:$AX$1,0))=0,"",INDEX(値貼付!$A$2:$AX$121,$S41,MATCH(AB$3,値貼付!$A$1:$AX$1,0)))</f>
        <v/>
      </c>
      <c r="AC41" s="9" t="str">
        <f t="array" ref="AC41">IF(INDEX(値貼付!$A$2:$AX$121,$S41,MATCH(AC$3,値貼付!$A$1:$AX$1,0))=0,"",INDEX(値貼付!$A$2:$AX$121,$S41,MATCH(AC$3,値貼付!$A$1:$AX$1,0)))</f>
        <v/>
      </c>
      <c r="AD41" s="9" t="str">
        <f t="array" ref="AD41">IF(INDEX(値貼付!$A$2:$AX$121,$S41,MATCH(AD$3,値貼付!$A$1:$AX$1,0))=0,"",INDEX(値貼付!$A$2:$AX$121,$S41,MATCH(AD$3,値貼付!$A$1:$AX$1,0)))</f>
        <v/>
      </c>
      <c r="AE41" s="9" t="str">
        <f t="array" ref="AE41">IF(INDEX(値貼付!$A$2:$AX$121,$S41,MATCH(AE$3,値貼付!$A$1:$AX$1,0))=0,"",INDEX(値貼付!$A$2:$AX$121,$S41,MATCH(AE$3,値貼付!$A$1:$AX$1,0)))</f>
        <v/>
      </c>
      <c r="AF41" s="9" t="str">
        <f t="array" ref="AF41">IF(INDEX(値貼付!$A$2:$AX$121,$S41,MATCH(AF$3,値貼付!$A$1:$AX$1,0))=0,"",INDEX(値貼付!$A$2:$AX$121,$S41,MATCH(AF$3,値貼付!$A$1:$AX$1,0)))</f>
        <v/>
      </c>
      <c r="AG41" s="9" t="str">
        <f t="array" ref="AG41">IF(INDEX(値貼付!$A$2:$AX$121,$S41,MATCH(AG$3,値貼付!$A$1:$AX$1,0))=0,"",INDEX(値貼付!$A$2:$AX$121,$S41,MATCH(AG$3,値貼付!$A$1:$AX$1,0)))</f>
        <v/>
      </c>
      <c r="AH41" s="9" t="str">
        <f t="array" ref="AH41">IF(INDEX(値貼付!$A$2:$AX$121,$S41,MATCH(AH$3,値貼付!$A$1:$AX$1,0))=0,"",INDEX(値貼付!$A$2:$AX$121,$S41,MATCH(AH$3,値貼付!$A$1:$AX$1,0)))</f>
        <v/>
      </c>
      <c r="AI41" s="9" t="str">
        <f t="array" ref="AI41">IF(INDEX(値貼付!$A$2:$AX$121,$S41,MATCH(AA$3,値貼付!$A$1:$AX$1,0))=0,"",PHONETIC(INDEX(値貼付!$A$2:$AX$121,$S41,MATCH(AA$3,値貼付!$A$1:$AX$1,0))))</f>
        <v/>
      </c>
      <c r="AJ41" s="16"/>
      <c r="AK41" s="11"/>
    </row>
    <row r="42" spans="1:37">
      <c r="S42" s="8">
        <v>39</v>
      </c>
      <c r="T42" s="6" t="str">
        <f t="array" ref="T42">IF(INDEX(値貼付!$A$2:$AX$121,$S42,MATCH(T$3,値貼付!$A$1:$AX$1,0))=0,"",INDEX(値貼付!$A$2:$AX$121,$S42,MATCH(T$3,値貼付!$A$1:$AX$1,0)))</f>
        <v/>
      </c>
      <c r="U42" s="6" t="str">
        <f t="array" ref="U42">IF(INDEX(値貼付!$A$2:$AX$121,$S42,MATCH(U$3,値貼付!$A$1:$AX$1,0))=0,"",INDEX(値貼付!$A$2:$AX$121,$S42,MATCH(U$3,値貼付!$A$1:$AX$1,0)))</f>
        <v/>
      </c>
      <c r="V42" s="6" t="str">
        <f t="array" ref="V42">IF(INDEX(値貼付!$A$2:$AX$121,$S42,MATCH(V$3,値貼付!$A$1:$AX$1,0))=0,"",INDEX(値貼付!$A$2:$AX$121,$S42,MATCH(V$3,値貼付!$A$1:$AX$1,0)))</f>
        <v/>
      </c>
      <c r="W42" s="6" t="str">
        <f t="array" ref="W42">IF(INDEX(値貼付!$A$2:$AX$121,$S42,MATCH(W$3,値貼付!$A$1:$AX$1,0))=0,"",INDEX(値貼付!$A$2:$AX$121,$S42,MATCH(W$3,値貼付!$A$1:$AX$1,0)))</f>
        <v/>
      </c>
      <c r="X42" s="6" t="str">
        <f t="array" ref="X42">IF(INDEX(値貼付!$A$2:$AX$121,$S42,MATCH(X$3,値貼付!$A$1:$AX$1,0))=0,"",INDEX(値貼付!$A$2:$AX$121,$S42,MATCH(X$3,値貼付!$A$1:$AX$1,0)))</f>
        <v/>
      </c>
      <c r="Y42" s="6" t="str">
        <f t="array" ref="Y42">IF(INDEX(値貼付!$A$2:$AX$121,$S42,MATCH(Y$3,値貼付!$A$1:$AX$1,0))=0,"",INDEX(値貼付!$A$2:$AX$121,$S42,MATCH(Y$3,値貼付!$A$1:$AX$1,0)))</f>
        <v/>
      </c>
      <c r="Z42" s="9" t="str">
        <f t="array" ref="Z42">IF(INDEX(値貼付!$A$2:$AX$121,$S42,MATCH(Z$3,値貼付!$A$1:$AX$1,0))=0,"",INDEX(値貼付!$A$2:$AX$121,$S42,MATCH(Z$3,値貼付!$A$1:$AX$1,0)))</f>
        <v/>
      </c>
      <c r="AA42" s="9" t="str">
        <f t="array" ref="AA42">IF(INDEX(値貼付!$A$2:$AX$121,$S42,MATCH(AA$3,値貼付!$A$1:$AX$1,0))=0,"",INDEX(値貼付!$A$2:$AX$121,$S42,MATCH(AA$3,値貼付!$A$1:$AX$1,0)))</f>
        <v/>
      </c>
      <c r="AB42" s="11" t="str">
        <f t="array" ref="AB42">IF(INDEX(値貼付!$A$2:$AX$121,$S42,MATCH(AB$3,値貼付!$A$1:$AX$1,0))=0,"",INDEX(値貼付!$A$2:$AX$121,$S42,MATCH(AB$3,値貼付!$A$1:$AX$1,0)))</f>
        <v/>
      </c>
      <c r="AC42" s="9" t="str">
        <f t="array" ref="AC42">IF(INDEX(値貼付!$A$2:$AX$121,$S42,MATCH(AC$3,値貼付!$A$1:$AX$1,0))=0,"",INDEX(値貼付!$A$2:$AX$121,$S42,MATCH(AC$3,値貼付!$A$1:$AX$1,0)))</f>
        <v/>
      </c>
      <c r="AD42" s="9" t="str">
        <f t="array" ref="AD42">IF(INDEX(値貼付!$A$2:$AX$121,$S42,MATCH(AD$3,値貼付!$A$1:$AX$1,0))=0,"",INDEX(値貼付!$A$2:$AX$121,$S42,MATCH(AD$3,値貼付!$A$1:$AX$1,0)))</f>
        <v/>
      </c>
      <c r="AE42" s="9" t="str">
        <f t="array" ref="AE42">IF(INDEX(値貼付!$A$2:$AX$121,$S42,MATCH(AE$3,値貼付!$A$1:$AX$1,0))=0,"",INDEX(値貼付!$A$2:$AX$121,$S42,MATCH(AE$3,値貼付!$A$1:$AX$1,0)))</f>
        <v/>
      </c>
      <c r="AF42" s="9" t="str">
        <f t="array" ref="AF42">IF(INDEX(値貼付!$A$2:$AX$121,$S42,MATCH(AF$3,値貼付!$A$1:$AX$1,0))=0,"",INDEX(値貼付!$A$2:$AX$121,$S42,MATCH(AF$3,値貼付!$A$1:$AX$1,0)))</f>
        <v/>
      </c>
      <c r="AG42" s="9" t="str">
        <f t="array" ref="AG42">IF(INDEX(値貼付!$A$2:$AX$121,$S42,MATCH(AG$3,値貼付!$A$1:$AX$1,0))=0,"",INDEX(値貼付!$A$2:$AX$121,$S42,MATCH(AG$3,値貼付!$A$1:$AX$1,0)))</f>
        <v/>
      </c>
      <c r="AH42" s="9" t="str">
        <f t="array" ref="AH42">IF(INDEX(値貼付!$A$2:$AX$121,$S42,MATCH(AH$3,値貼付!$A$1:$AX$1,0))=0,"",INDEX(値貼付!$A$2:$AX$121,$S42,MATCH(AH$3,値貼付!$A$1:$AX$1,0)))</f>
        <v/>
      </c>
      <c r="AI42" s="9" t="str">
        <f t="array" ref="AI42">IF(INDEX(値貼付!$A$2:$AX$121,$S42,MATCH(AA$3,値貼付!$A$1:$AX$1,0))=0,"",PHONETIC(INDEX(値貼付!$A$2:$AX$121,$S42,MATCH(AA$3,値貼付!$A$1:$AX$1,0))))</f>
        <v/>
      </c>
      <c r="AJ42" s="16"/>
      <c r="AK42" s="11"/>
    </row>
    <row r="43" spans="1:37">
      <c r="S43" s="8">
        <v>40</v>
      </c>
      <c r="T43" s="6" t="str">
        <f t="array" ref="T43">IF(INDEX(値貼付!$A$2:$AX$121,$S43,MATCH(T$3,値貼付!$A$1:$AX$1,0))=0,"",INDEX(値貼付!$A$2:$AX$121,$S43,MATCH(T$3,値貼付!$A$1:$AX$1,0)))</f>
        <v/>
      </c>
      <c r="U43" s="6" t="str">
        <f t="array" ref="U43">IF(INDEX(値貼付!$A$2:$AX$121,$S43,MATCH(U$3,値貼付!$A$1:$AX$1,0))=0,"",INDEX(値貼付!$A$2:$AX$121,$S43,MATCH(U$3,値貼付!$A$1:$AX$1,0)))</f>
        <v/>
      </c>
      <c r="V43" s="6" t="str">
        <f t="array" ref="V43">IF(INDEX(値貼付!$A$2:$AX$121,$S43,MATCH(V$3,値貼付!$A$1:$AX$1,0))=0,"",INDEX(値貼付!$A$2:$AX$121,$S43,MATCH(V$3,値貼付!$A$1:$AX$1,0)))</f>
        <v/>
      </c>
      <c r="W43" s="6" t="str">
        <f t="array" ref="W43">IF(INDEX(値貼付!$A$2:$AX$121,$S43,MATCH(W$3,値貼付!$A$1:$AX$1,0))=0,"",INDEX(値貼付!$A$2:$AX$121,$S43,MATCH(W$3,値貼付!$A$1:$AX$1,0)))</f>
        <v/>
      </c>
      <c r="X43" s="6" t="str">
        <f t="array" ref="X43">IF(INDEX(値貼付!$A$2:$AX$121,$S43,MATCH(X$3,値貼付!$A$1:$AX$1,0))=0,"",INDEX(値貼付!$A$2:$AX$121,$S43,MATCH(X$3,値貼付!$A$1:$AX$1,0)))</f>
        <v/>
      </c>
      <c r="Y43" s="6" t="str">
        <f t="array" ref="Y43">IF(INDEX(値貼付!$A$2:$AX$121,$S43,MATCH(Y$3,値貼付!$A$1:$AX$1,0))=0,"",INDEX(値貼付!$A$2:$AX$121,$S43,MATCH(Y$3,値貼付!$A$1:$AX$1,0)))</f>
        <v/>
      </c>
      <c r="Z43" s="9" t="str">
        <f t="array" ref="Z43">IF(INDEX(値貼付!$A$2:$AX$121,$S43,MATCH(Z$3,値貼付!$A$1:$AX$1,0))=0,"",INDEX(値貼付!$A$2:$AX$121,$S43,MATCH(Z$3,値貼付!$A$1:$AX$1,0)))</f>
        <v/>
      </c>
      <c r="AA43" s="9" t="str">
        <f t="array" ref="AA43">IF(INDEX(値貼付!$A$2:$AX$121,$S43,MATCH(AA$3,値貼付!$A$1:$AX$1,0))=0,"",INDEX(値貼付!$A$2:$AX$121,$S43,MATCH(AA$3,値貼付!$A$1:$AX$1,0)))</f>
        <v/>
      </c>
      <c r="AB43" s="11" t="str">
        <f t="array" ref="AB43">IF(INDEX(値貼付!$A$2:$AX$121,$S43,MATCH(AB$3,値貼付!$A$1:$AX$1,0))=0,"",INDEX(値貼付!$A$2:$AX$121,$S43,MATCH(AB$3,値貼付!$A$1:$AX$1,0)))</f>
        <v/>
      </c>
      <c r="AC43" s="9" t="str">
        <f t="array" ref="AC43">IF(INDEX(値貼付!$A$2:$AX$121,$S43,MATCH(AC$3,値貼付!$A$1:$AX$1,0))=0,"",INDEX(値貼付!$A$2:$AX$121,$S43,MATCH(AC$3,値貼付!$A$1:$AX$1,0)))</f>
        <v/>
      </c>
      <c r="AD43" s="9" t="str">
        <f t="array" ref="AD43">IF(INDEX(値貼付!$A$2:$AX$121,$S43,MATCH(AD$3,値貼付!$A$1:$AX$1,0))=0,"",INDEX(値貼付!$A$2:$AX$121,$S43,MATCH(AD$3,値貼付!$A$1:$AX$1,0)))</f>
        <v/>
      </c>
      <c r="AE43" s="9" t="str">
        <f t="array" ref="AE43">IF(INDEX(値貼付!$A$2:$AX$121,$S43,MATCH(AE$3,値貼付!$A$1:$AX$1,0))=0,"",INDEX(値貼付!$A$2:$AX$121,$S43,MATCH(AE$3,値貼付!$A$1:$AX$1,0)))</f>
        <v/>
      </c>
      <c r="AF43" s="9" t="str">
        <f t="array" ref="AF43">IF(INDEX(値貼付!$A$2:$AX$121,$S43,MATCH(AF$3,値貼付!$A$1:$AX$1,0))=0,"",INDEX(値貼付!$A$2:$AX$121,$S43,MATCH(AF$3,値貼付!$A$1:$AX$1,0)))</f>
        <v/>
      </c>
      <c r="AG43" s="9" t="str">
        <f t="array" ref="AG43">IF(INDEX(値貼付!$A$2:$AX$121,$S43,MATCH(AG$3,値貼付!$A$1:$AX$1,0))=0,"",INDEX(値貼付!$A$2:$AX$121,$S43,MATCH(AG$3,値貼付!$A$1:$AX$1,0)))</f>
        <v/>
      </c>
      <c r="AH43" s="9" t="str">
        <f t="array" ref="AH43">IF(INDEX(値貼付!$A$2:$AX$121,$S43,MATCH(AH$3,値貼付!$A$1:$AX$1,0))=0,"",INDEX(値貼付!$A$2:$AX$121,$S43,MATCH(AH$3,値貼付!$A$1:$AX$1,0)))</f>
        <v/>
      </c>
      <c r="AI43" s="9" t="str">
        <f t="array" ref="AI43">IF(INDEX(値貼付!$A$2:$AX$121,$S43,MATCH(AA$3,値貼付!$A$1:$AX$1,0))=0,"",PHONETIC(INDEX(値貼付!$A$2:$AX$121,$S43,MATCH(AA$3,値貼付!$A$1:$AX$1,0))))</f>
        <v/>
      </c>
      <c r="AJ43" s="16"/>
      <c r="AK43" s="11"/>
    </row>
    <row r="44" spans="1:37">
      <c r="S44" s="8">
        <v>41</v>
      </c>
      <c r="T44" s="6" t="str">
        <f t="array" ref="T44">IF(INDEX(値貼付!$A$2:$AX$121,$S44,MATCH(T$3,値貼付!$A$1:$AX$1,0))=0,"",INDEX(値貼付!$A$2:$AX$121,$S44,MATCH(T$3,値貼付!$A$1:$AX$1,0)))</f>
        <v/>
      </c>
      <c r="U44" s="6" t="str">
        <f t="array" ref="U44">IF(INDEX(値貼付!$A$2:$AX$121,$S44,MATCH(U$3,値貼付!$A$1:$AX$1,0))=0,"",INDEX(値貼付!$A$2:$AX$121,$S44,MATCH(U$3,値貼付!$A$1:$AX$1,0)))</f>
        <v/>
      </c>
      <c r="V44" s="6" t="str">
        <f t="array" ref="V44">IF(INDEX(値貼付!$A$2:$AX$121,$S44,MATCH(V$3,値貼付!$A$1:$AX$1,0))=0,"",INDEX(値貼付!$A$2:$AX$121,$S44,MATCH(V$3,値貼付!$A$1:$AX$1,0)))</f>
        <v/>
      </c>
      <c r="W44" s="6" t="str">
        <f t="array" ref="W44">IF(INDEX(値貼付!$A$2:$AX$121,$S44,MATCH(W$3,値貼付!$A$1:$AX$1,0))=0,"",INDEX(値貼付!$A$2:$AX$121,$S44,MATCH(W$3,値貼付!$A$1:$AX$1,0)))</f>
        <v/>
      </c>
      <c r="X44" s="6" t="str">
        <f t="array" ref="X44">IF(INDEX(値貼付!$A$2:$AX$121,$S44,MATCH(X$3,値貼付!$A$1:$AX$1,0))=0,"",INDEX(値貼付!$A$2:$AX$121,$S44,MATCH(X$3,値貼付!$A$1:$AX$1,0)))</f>
        <v/>
      </c>
      <c r="Y44" s="6" t="str">
        <f t="array" ref="Y44">IF(INDEX(値貼付!$A$2:$AX$121,$S44,MATCH(Y$3,値貼付!$A$1:$AX$1,0))=0,"",INDEX(値貼付!$A$2:$AX$121,$S44,MATCH(Y$3,値貼付!$A$1:$AX$1,0)))</f>
        <v/>
      </c>
      <c r="Z44" s="9" t="str">
        <f t="array" ref="Z44">IF(INDEX(値貼付!$A$2:$AX$121,$S44,MATCH(Z$3,値貼付!$A$1:$AX$1,0))=0,"",INDEX(値貼付!$A$2:$AX$121,$S44,MATCH(Z$3,値貼付!$A$1:$AX$1,0)))</f>
        <v/>
      </c>
      <c r="AA44" s="9" t="str">
        <f t="array" ref="AA44">IF(INDEX(値貼付!$A$2:$AX$121,$S44,MATCH(AA$3,値貼付!$A$1:$AX$1,0))=0,"",INDEX(値貼付!$A$2:$AX$121,$S44,MATCH(AA$3,値貼付!$A$1:$AX$1,0)))</f>
        <v/>
      </c>
      <c r="AB44" s="11" t="str">
        <f t="array" ref="AB44">IF(INDEX(値貼付!$A$2:$AX$121,$S44,MATCH(AB$3,値貼付!$A$1:$AX$1,0))=0,"",INDEX(値貼付!$A$2:$AX$121,$S44,MATCH(AB$3,値貼付!$A$1:$AX$1,0)))</f>
        <v/>
      </c>
      <c r="AC44" s="9" t="str">
        <f t="array" ref="AC44">IF(INDEX(値貼付!$A$2:$AX$121,$S44,MATCH(AC$3,値貼付!$A$1:$AX$1,0))=0,"",INDEX(値貼付!$A$2:$AX$121,$S44,MATCH(AC$3,値貼付!$A$1:$AX$1,0)))</f>
        <v/>
      </c>
      <c r="AD44" s="9" t="str">
        <f t="array" ref="AD44">IF(INDEX(値貼付!$A$2:$AX$121,$S44,MATCH(AD$3,値貼付!$A$1:$AX$1,0))=0,"",INDEX(値貼付!$A$2:$AX$121,$S44,MATCH(AD$3,値貼付!$A$1:$AX$1,0)))</f>
        <v/>
      </c>
      <c r="AE44" s="9" t="str">
        <f t="array" ref="AE44">IF(INDEX(値貼付!$A$2:$AX$121,$S44,MATCH(AE$3,値貼付!$A$1:$AX$1,0))=0,"",INDEX(値貼付!$A$2:$AX$121,$S44,MATCH(AE$3,値貼付!$A$1:$AX$1,0)))</f>
        <v/>
      </c>
      <c r="AF44" s="9" t="str">
        <f t="array" ref="AF44">IF(INDEX(値貼付!$A$2:$AX$121,$S44,MATCH(AF$3,値貼付!$A$1:$AX$1,0))=0,"",INDEX(値貼付!$A$2:$AX$121,$S44,MATCH(AF$3,値貼付!$A$1:$AX$1,0)))</f>
        <v/>
      </c>
      <c r="AG44" s="9" t="str">
        <f t="array" ref="AG44">IF(INDEX(値貼付!$A$2:$AX$121,$S44,MATCH(AG$3,値貼付!$A$1:$AX$1,0))=0,"",INDEX(値貼付!$A$2:$AX$121,$S44,MATCH(AG$3,値貼付!$A$1:$AX$1,0)))</f>
        <v/>
      </c>
      <c r="AH44" s="9" t="str">
        <f t="array" ref="AH44">IF(INDEX(値貼付!$A$2:$AX$121,$S44,MATCH(AH$3,値貼付!$A$1:$AX$1,0))=0,"",INDEX(値貼付!$A$2:$AX$121,$S44,MATCH(AH$3,値貼付!$A$1:$AX$1,0)))</f>
        <v/>
      </c>
      <c r="AI44" s="9" t="str">
        <f t="array" ref="AI44">IF(INDEX(値貼付!$A$2:$AX$121,$S44,MATCH(AA$3,値貼付!$A$1:$AX$1,0))=0,"",PHONETIC(INDEX(値貼付!$A$2:$AX$121,$S44,MATCH(AA$3,値貼付!$A$1:$AX$1,0))))</f>
        <v/>
      </c>
      <c r="AJ44" s="16"/>
      <c r="AK44" s="11"/>
    </row>
    <row r="45" spans="1:37">
      <c r="S45" s="8">
        <v>42</v>
      </c>
      <c r="T45" s="6" t="str">
        <f t="array" ref="T45">IF(INDEX(値貼付!$A$2:$AX$121,$S45,MATCH(T$3,値貼付!$A$1:$AX$1,0))=0,"",INDEX(値貼付!$A$2:$AX$121,$S45,MATCH(T$3,値貼付!$A$1:$AX$1,0)))</f>
        <v/>
      </c>
      <c r="U45" s="6" t="str">
        <f t="array" ref="U45">IF(INDEX(値貼付!$A$2:$AX$121,$S45,MATCH(U$3,値貼付!$A$1:$AX$1,0))=0,"",INDEX(値貼付!$A$2:$AX$121,$S45,MATCH(U$3,値貼付!$A$1:$AX$1,0)))</f>
        <v/>
      </c>
      <c r="V45" s="6" t="str">
        <f t="array" ref="V45">IF(INDEX(値貼付!$A$2:$AX$121,$S45,MATCH(V$3,値貼付!$A$1:$AX$1,0))=0,"",INDEX(値貼付!$A$2:$AX$121,$S45,MATCH(V$3,値貼付!$A$1:$AX$1,0)))</f>
        <v/>
      </c>
      <c r="W45" s="6" t="str">
        <f t="array" ref="W45">IF(INDEX(値貼付!$A$2:$AX$121,$S45,MATCH(W$3,値貼付!$A$1:$AX$1,0))=0,"",INDEX(値貼付!$A$2:$AX$121,$S45,MATCH(W$3,値貼付!$A$1:$AX$1,0)))</f>
        <v/>
      </c>
      <c r="X45" s="6" t="str">
        <f t="array" ref="X45">IF(INDEX(値貼付!$A$2:$AX$121,$S45,MATCH(X$3,値貼付!$A$1:$AX$1,0))=0,"",INDEX(値貼付!$A$2:$AX$121,$S45,MATCH(X$3,値貼付!$A$1:$AX$1,0)))</f>
        <v/>
      </c>
      <c r="Y45" s="6" t="str">
        <f t="array" ref="Y45">IF(INDEX(値貼付!$A$2:$AX$121,$S45,MATCH(Y$3,値貼付!$A$1:$AX$1,0))=0,"",INDEX(値貼付!$A$2:$AX$121,$S45,MATCH(Y$3,値貼付!$A$1:$AX$1,0)))</f>
        <v/>
      </c>
      <c r="Z45" s="9" t="str">
        <f t="array" ref="Z45">IF(INDEX(値貼付!$A$2:$AX$121,$S45,MATCH(Z$3,値貼付!$A$1:$AX$1,0))=0,"",INDEX(値貼付!$A$2:$AX$121,$S45,MATCH(Z$3,値貼付!$A$1:$AX$1,0)))</f>
        <v/>
      </c>
      <c r="AA45" s="9" t="str">
        <f t="array" ref="AA45">IF(INDEX(値貼付!$A$2:$AX$121,$S45,MATCH(AA$3,値貼付!$A$1:$AX$1,0))=0,"",INDEX(値貼付!$A$2:$AX$121,$S45,MATCH(AA$3,値貼付!$A$1:$AX$1,0)))</f>
        <v/>
      </c>
      <c r="AB45" s="11" t="str">
        <f t="array" ref="AB45">IF(INDEX(値貼付!$A$2:$AX$121,$S45,MATCH(AB$3,値貼付!$A$1:$AX$1,0))=0,"",INDEX(値貼付!$A$2:$AX$121,$S45,MATCH(AB$3,値貼付!$A$1:$AX$1,0)))</f>
        <v/>
      </c>
      <c r="AC45" s="9" t="str">
        <f t="array" ref="AC45">IF(INDEX(値貼付!$A$2:$AX$121,$S45,MATCH(AC$3,値貼付!$A$1:$AX$1,0))=0,"",INDEX(値貼付!$A$2:$AX$121,$S45,MATCH(AC$3,値貼付!$A$1:$AX$1,0)))</f>
        <v/>
      </c>
      <c r="AD45" s="9" t="str">
        <f t="array" ref="AD45">IF(INDEX(値貼付!$A$2:$AX$121,$S45,MATCH(AD$3,値貼付!$A$1:$AX$1,0))=0,"",INDEX(値貼付!$A$2:$AX$121,$S45,MATCH(AD$3,値貼付!$A$1:$AX$1,0)))</f>
        <v/>
      </c>
      <c r="AE45" s="9" t="str">
        <f t="array" ref="AE45">IF(INDEX(値貼付!$A$2:$AX$121,$S45,MATCH(AE$3,値貼付!$A$1:$AX$1,0))=0,"",INDEX(値貼付!$A$2:$AX$121,$S45,MATCH(AE$3,値貼付!$A$1:$AX$1,0)))</f>
        <v/>
      </c>
      <c r="AF45" s="9" t="str">
        <f t="array" ref="AF45">IF(INDEX(値貼付!$A$2:$AX$121,$S45,MATCH(AF$3,値貼付!$A$1:$AX$1,0))=0,"",INDEX(値貼付!$A$2:$AX$121,$S45,MATCH(AF$3,値貼付!$A$1:$AX$1,0)))</f>
        <v/>
      </c>
      <c r="AG45" s="9" t="str">
        <f t="array" ref="AG45">IF(INDEX(値貼付!$A$2:$AX$121,$S45,MATCH(AG$3,値貼付!$A$1:$AX$1,0))=0,"",INDEX(値貼付!$A$2:$AX$121,$S45,MATCH(AG$3,値貼付!$A$1:$AX$1,0)))</f>
        <v/>
      </c>
      <c r="AH45" s="9" t="str">
        <f t="array" ref="AH45">IF(INDEX(値貼付!$A$2:$AX$121,$S45,MATCH(AH$3,値貼付!$A$1:$AX$1,0))=0,"",INDEX(値貼付!$A$2:$AX$121,$S45,MATCH(AH$3,値貼付!$A$1:$AX$1,0)))</f>
        <v/>
      </c>
      <c r="AI45" s="9" t="str">
        <f t="array" ref="AI45">IF(INDEX(値貼付!$A$2:$AX$121,$S45,MATCH(AA$3,値貼付!$A$1:$AX$1,0))=0,"",PHONETIC(INDEX(値貼付!$A$2:$AX$121,$S45,MATCH(AA$3,値貼付!$A$1:$AX$1,0))))</f>
        <v/>
      </c>
      <c r="AJ45" s="16"/>
      <c r="AK45" s="11"/>
    </row>
    <row r="46" spans="1:37">
      <c r="D46" s="3" t="s">
        <v>60</v>
      </c>
      <c r="E46" s="3" t="s">
        <v>100</v>
      </c>
      <c r="S46" s="8">
        <v>43</v>
      </c>
      <c r="T46" s="6" t="str">
        <f t="array" ref="T46">IF(INDEX(値貼付!$A$2:$AX$121,$S46,MATCH(T$3,値貼付!$A$1:$AX$1,0))=0,"",INDEX(値貼付!$A$2:$AX$121,$S46,MATCH(T$3,値貼付!$A$1:$AX$1,0)))</f>
        <v/>
      </c>
      <c r="U46" s="6" t="str">
        <f t="array" ref="U46">IF(INDEX(値貼付!$A$2:$AX$121,$S46,MATCH(U$3,値貼付!$A$1:$AX$1,0))=0,"",INDEX(値貼付!$A$2:$AX$121,$S46,MATCH(U$3,値貼付!$A$1:$AX$1,0)))</f>
        <v/>
      </c>
      <c r="V46" s="6" t="str">
        <f t="array" ref="V46">IF(INDEX(値貼付!$A$2:$AX$121,$S46,MATCH(V$3,値貼付!$A$1:$AX$1,0))=0,"",INDEX(値貼付!$A$2:$AX$121,$S46,MATCH(V$3,値貼付!$A$1:$AX$1,0)))</f>
        <v/>
      </c>
      <c r="W46" s="6" t="str">
        <f t="array" ref="W46">IF(INDEX(値貼付!$A$2:$AX$121,$S46,MATCH(W$3,値貼付!$A$1:$AX$1,0))=0,"",INDEX(値貼付!$A$2:$AX$121,$S46,MATCH(W$3,値貼付!$A$1:$AX$1,0)))</f>
        <v/>
      </c>
      <c r="X46" s="6" t="str">
        <f t="array" ref="X46">IF(INDEX(値貼付!$A$2:$AX$121,$S46,MATCH(X$3,値貼付!$A$1:$AX$1,0))=0,"",INDEX(値貼付!$A$2:$AX$121,$S46,MATCH(X$3,値貼付!$A$1:$AX$1,0)))</f>
        <v/>
      </c>
      <c r="Y46" s="6" t="str">
        <f t="array" ref="Y46">IF(INDEX(値貼付!$A$2:$AX$121,$S46,MATCH(Y$3,値貼付!$A$1:$AX$1,0))=0,"",INDEX(値貼付!$A$2:$AX$121,$S46,MATCH(Y$3,値貼付!$A$1:$AX$1,0)))</f>
        <v/>
      </c>
      <c r="Z46" s="9" t="str">
        <f t="array" ref="Z46">IF(INDEX(値貼付!$A$2:$AX$121,$S46,MATCH(Z$3,値貼付!$A$1:$AX$1,0))=0,"",INDEX(値貼付!$A$2:$AX$121,$S46,MATCH(Z$3,値貼付!$A$1:$AX$1,0)))</f>
        <v/>
      </c>
      <c r="AA46" s="9" t="str">
        <f t="array" ref="AA46">IF(INDEX(値貼付!$A$2:$AX$121,$S46,MATCH(AA$3,値貼付!$A$1:$AX$1,0))=0,"",INDEX(値貼付!$A$2:$AX$121,$S46,MATCH(AA$3,値貼付!$A$1:$AX$1,0)))</f>
        <v/>
      </c>
      <c r="AB46" s="11" t="str">
        <f t="array" ref="AB46">IF(INDEX(値貼付!$A$2:$AX$121,$S46,MATCH(AB$3,値貼付!$A$1:$AX$1,0))=0,"",INDEX(値貼付!$A$2:$AX$121,$S46,MATCH(AB$3,値貼付!$A$1:$AX$1,0)))</f>
        <v/>
      </c>
      <c r="AC46" s="9" t="str">
        <f t="array" ref="AC46">IF(INDEX(値貼付!$A$2:$AX$121,$S46,MATCH(AC$3,値貼付!$A$1:$AX$1,0))=0,"",INDEX(値貼付!$A$2:$AX$121,$S46,MATCH(AC$3,値貼付!$A$1:$AX$1,0)))</f>
        <v/>
      </c>
      <c r="AD46" s="9" t="str">
        <f t="array" ref="AD46">IF(INDEX(値貼付!$A$2:$AX$121,$S46,MATCH(AD$3,値貼付!$A$1:$AX$1,0))=0,"",INDEX(値貼付!$A$2:$AX$121,$S46,MATCH(AD$3,値貼付!$A$1:$AX$1,0)))</f>
        <v/>
      </c>
      <c r="AE46" s="9" t="str">
        <f t="array" ref="AE46">IF(INDEX(値貼付!$A$2:$AX$121,$S46,MATCH(AE$3,値貼付!$A$1:$AX$1,0))=0,"",INDEX(値貼付!$A$2:$AX$121,$S46,MATCH(AE$3,値貼付!$A$1:$AX$1,0)))</f>
        <v/>
      </c>
      <c r="AF46" s="9" t="str">
        <f t="array" ref="AF46">IF(INDEX(値貼付!$A$2:$AX$121,$S46,MATCH(AF$3,値貼付!$A$1:$AX$1,0))=0,"",INDEX(値貼付!$A$2:$AX$121,$S46,MATCH(AF$3,値貼付!$A$1:$AX$1,0)))</f>
        <v/>
      </c>
      <c r="AG46" s="9" t="str">
        <f t="array" ref="AG46">IF(INDEX(値貼付!$A$2:$AX$121,$S46,MATCH(AG$3,値貼付!$A$1:$AX$1,0))=0,"",INDEX(値貼付!$A$2:$AX$121,$S46,MATCH(AG$3,値貼付!$A$1:$AX$1,0)))</f>
        <v/>
      </c>
      <c r="AH46" s="9" t="str">
        <f t="array" ref="AH46">IF(INDEX(値貼付!$A$2:$AX$121,$S46,MATCH(AH$3,値貼付!$A$1:$AX$1,0))=0,"",INDEX(値貼付!$A$2:$AX$121,$S46,MATCH(AH$3,値貼付!$A$1:$AX$1,0)))</f>
        <v/>
      </c>
      <c r="AI46" s="9" t="str">
        <f t="array" ref="AI46">IF(INDEX(値貼付!$A$2:$AX$121,$S46,MATCH(AA$3,値貼付!$A$1:$AX$1,0))=0,"",PHONETIC(INDEX(値貼付!$A$2:$AX$121,$S46,MATCH(AA$3,値貼付!$A$1:$AX$1,0))))</f>
        <v/>
      </c>
      <c r="AJ46" s="16"/>
      <c r="AK46" s="11"/>
    </row>
    <row r="47" spans="1:37">
      <c r="D47" s="3" t="s">
        <v>97</v>
      </c>
      <c r="E47" s="3" t="s">
        <v>99</v>
      </c>
      <c r="S47" s="8">
        <v>44</v>
      </c>
      <c r="T47" s="6" t="str">
        <f t="array" ref="T47">IF(INDEX(値貼付!$A$2:$AX$121,$S47,MATCH(T$3,値貼付!$A$1:$AX$1,0))=0,"",INDEX(値貼付!$A$2:$AX$121,$S47,MATCH(T$3,値貼付!$A$1:$AX$1,0)))</f>
        <v/>
      </c>
      <c r="U47" s="6" t="str">
        <f t="array" ref="U47">IF(INDEX(値貼付!$A$2:$AX$121,$S47,MATCH(U$3,値貼付!$A$1:$AX$1,0))=0,"",INDEX(値貼付!$A$2:$AX$121,$S47,MATCH(U$3,値貼付!$A$1:$AX$1,0)))</f>
        <v/>
      </c>
      <c r="V47" s="6" t="str">
        <f t="array" ref="V47">IF(INDEX(値貼付!$A$2:$AX$121,$S47,MATCH(V$3,値貼付!$A$1:$AX$1,0))=0,"",INDEX(値貼付!$A$2:$AX$121,$S47,MATCH(V$3,値貼付!$A$1:$AX$1,0)))</f>
        <v/>
      </c>
      <c r="W47" s="6" t="str">
        <f t="array" ref="W47">IF(INDEX(値貼付!$A$2:$AX$121,$S47,MATCH(W$3,値貼付!$A$1:$AX$1,0))=0,"",INDEX(値貼付!$A$2:$AX$121,$S47,MATCH(W$3,値貼付!$A$1:$AX$1,0)))</f>
        <v/>
      </c>
      <c r="X47" s="6" t="str">
        <f t="array" ref="X47">IF(INDEX(値貼付!$A$2:$AX$121,$S47,MATCH(X$3,値貼付!$A$1:$AX$1,0))=0,"",INDEX(値貼付!$A$2:$AX$121,$S47,MATCH(X$3,値貼付!$A$1:$AX$1,0)))</f>
        <v/>
      </c>
      <c r="Y47" s="6" t="str">
        <f t="array" ref="Y47">IF(INDEX(値貼付!$A$2:$AX$121,$S47,MATCH(Y$3,値貼付!$A$1:$AX$1,0))=0,"",INDEX(値貼付!$A$2:$AX$121,$S47,MATCH(Y$3,値貼付!$A$1:$AX$1,0)))</f>
        <v/>
      </c>
      <c r="Z47" s="9" t="str">
        <f t="array" ref="Z47">IF(INDEX(値貼付!$A$2:$AX$121,$S47,MATCH(Z$3,値貼付!$A$1:$AX$1,0))=0,"",INDEX(値貼付!$A$2:$AX$121,$S47,MATCH(Z$3,値貼付!$A$1:$AX$1,0)))</f>
        <v/>
      </c>
      <c r="AA47" s="9" t="str">
        <f t="array" ref="AA47">IF(INDEX(値貼付!$A$2:$AX$121,$S47,MATCH(AA$3,値貼付!$A$1:$AX$1,0))=0,"",INDEX(値貼付!$A$2:$AX$121,$S47,MATCH(AA$3,値貼付!$A$1:$AX$1,0)))</f>
        <v/>
      </c>
      <c r="AB47" s="11" t="str">
        <f t="array" ref="AB47">IF(INDEX(値貼付!$A$2:$AX$121,$S47,MATCH(AB$3,値貼付!$A$1:$AX$1,0))=0,"",INDEX(値貼付!$A$2:$AX$121,$S47,MATCH(AB$3,値貼付!$A$1:$AX$1,0)))</f>
        <v/>
      </c>
      <c r="AC47" s="9" t="str">
        <f t="array" ref="AC47">IF(INDEX(値貼付!$A$2:$AX$121,$S47,MATCH(AC$3,値貼付!$A$1:$AX$1,0))=0,"",INDEX(値貼付!$A$2:$AX$121,$S47,MATCH(AC$3,値貼付!$A$1:$AX$1,0)))</f>
        <v/>
      </c>
      <c r="AD47" s="9" t="str">
        <f t="array" ref="AD47">IF(INDEX(値貼付!$A$2:$AX$121,$S47,MATCH(AD$3,値貼付!$A$1:$AX$1,0))=0,"",INDEX(値貼付!$A$2:$AX$121,$S47,MATCH(AD$3,値貼付!$A$1:$AX$1,0)))</f>
        <v/>
      </c>
      <c r="AE47" s="9" t="str">
        <f t="array" ref="AE47">IF(INDEX(値貼付!$A$2:$AX$121,$S47,MATCH(AE$3,値貼付!$A$1:$AX$1,0))=0,"",INDEX(値貼付!$A$2:$AX$121,$S47,MATCH(AE$3,値貼付!$A$1:$AX$1,0)))</f>
        <v/>
      </c>
      <c r="AF47" s="9" t="str">
        <f t="array" ref="AF47">IF(INDEX(値貼付!$A$2:$AX$121,$S47,MATCH(AF$3,値貼付!$A$1:$AX$1,0))=0,"",INDEX(値貼付!$A$2:$AX$121,$S47,MATCH(AF$3,値貼付!$A$1:$AX$1,0)))</f>
        <v/>
      </c>
      <c r="AG47" s="9" t="str">
        <f t="array" ref="AG47">IF(INDEX(値貼付!$A$2:$AX$121,$S47,MATCH(AG$3,値貼付!$A$1:$AX$1,0))=0,"",INDEX(値貼付!$A$2:$AX$121,$S47,MATCH(AG$3,値貼付!$A$1:$AX$1,0)))</f>
        <v/>
      </c>
      <c r="AH47" s="9" t="str">
        <f t="array" ref="AH47">IF(INDEX(値貼付!$A$2:$AX$121,$S47,MATCH(AH$3,値貼付!$A$1:$AX$1,0))=0,"",INDEX(値貼付!$A$2:$AX$121,$S47,MATCH(AH$3,値貼付!$A$1:$AX$1,0)))</f>
        <v/>
      </c>
      <c r="AI47" s="9" t="str">
        <f t="array" ref="AI47">IF(INDEX(値貼付!$A$2:$AX$121,$S47,MATCH(AA$3,値貼付!$A$1:$AX$1,0))=0,"",PHONETIC(INDEX(値貼付!$A$2:$AX$121,$S47,MATCH(AA$3,値貼付!$A$1:$AX$1,0))))</f>
        <v/>
      </c>
      <c r="AJ47" s="16"/>
      <c r="AK47" s="11"/>
    </row>
    <row r="48" spans="1:37">
      <c r="D48" s="3" t="s">
        <v>98</v>
      </c>
      <c r="E48" s="3" t="s">
        <v>101</v>
      </c>
      <c r="S48" s="8">
        <v>45</v>
      </c>
      <c r="T48" s="6" t="str">
        <f t="array" ref="T48">IF(INDEX(値貼付!$A$2:$AX$121,$S48,MATCH(T$3,値貼付!$A$1:$AX$1,0))=0,"",INDEX(値貼付!$A$2:$AX$121,$S48,MATCH(T$3,値貼付!$A$1:$AX$1,0)))</f>
        <v/>
      </c>
      <c r="U48" s="6" t="str">
        <f t="array" ref="U48">IF(INDEX(値貼付!$A$2:$AX$121,$S48,MATCH(U$3,値貼付!$A$1:$AX$1,0))=0,"",INDEX(値貼付!$A$2:$AX$121,$S48,MATCH(U$3,値貼付!$A$1:$AX$1,0)))</f>
        <v/>
      </c>
      <c r="V48" s="6" t="str">
        <f t="array" ref="V48">IF(INDEX(値貼付!$A$2:$AX$121,$S48,MATCH(V$3,値貼付!$A$1:$AX$1,0))=0,"",INDEX(値貼付!$A$2:$AX$121,$S48,MATCH(V$3,値貼付!$A$1:$AX$1,0)))</f>
        <v/>
      </c>
      <c r="W48" s="6" t="str">
        <f t="array" ref="W48">IF(INDEX(値貼付!$A$2:$AX$121,$S48,MATCH(W$3,値貼付!$A$1:$AX$1,0))=0,"",INDEX(値貼付!$A$2:$AX$121,$S48,MATCH(W$3,値貼付!$A$1:$AX$1,0)))</f>
        <v/>
      </c>
      <c r="X48" s="6" t="str">
        <f t="array" ref="X48">IF(INDEX(値貼付!$A$2:$AX$121,$S48,MATCH(X$3,値貼付!$A$1:$AX$1,0))=0,"",INDEX(値貼付!$A$2:$AX$121,$S48,MATCH(X$3,値貼付!$A$1:$AX$1,0)))</f>
        <v/>
      </c>
      <c r="Y48" s="6" t="str">
        <f t="array" ref="Y48">IF(INDEX(値貼付!$A$2:$AX$121,$S48,MATCH(Y$3,値貼付!$A$1:$AX$1,0))=0,"",INDEX(値貼付!$A$2:$AX$121,$S48,MATCH(Y$3,値貼付!$A$1:$AX$1,0)))</f>
        <v/>
      </c>
      <c r="Z48" s="9" t="str">
        <f t="array" ref="Z48">IF(INDEX(値貼付!$A$2:$AX$121,$S48,MATCH(Z$3,値貼付!$A$1:$AX$1,0))=0,"",INDEX(値貼付!$A$2:$AX$121,$S48,MATCH(Z$3,値貼付!$A$1:$AX$1,0)))</f>
        <v/>
      </c>
      <c r="AA48" s="9" t="str">
        <f t="array" ref="AA48">IF(INDEX(値貼付!$A$2:$AX$121,$S48,MATCH(AA$3,値貼付!$A$1:$AX$1,0))=0,"",INDEX(値貼付!$A$2:$AX$121,$S48,MATCH(AA$3,値貼付!$A$1:$AX$1,0)))</f>
        <v/>
      </c>
      <c r="AB48" s="11" t="str">
        <f t="array" ref="AB48">IF(INDEX(値貼付!$A$2:$AX$121,$S48,MATCH(AB$3,値貼付!$A$1:$AX$1,0))=0,"",INDEX(値貼付!$A$2:$AX$121,$S48,MATCH(AB$3,値貼付!$A$1:$AX$1,0)))</f>
        <v/>
      </c>
      <c r="AC48" s="9" t="str">
        <f t="array" ref="AC48">IF(INDEX(値貼付!$A$2:$AX$121,$S48,MATCH(AC$3,値貼付!$A$1:$AX$1,0))=0,"",INDEX(値貼付!$A$2:$AX$121,$S48,MATCH(AC$3,値貼付!$A$1:$AX$1,0)))</f>
        <v/>
      </c>
      <c r="AD48" s="9" t="str">
        <f t="array" ref="AD48">IF(INDEX(値貼付!$A$2:$AX$121,$S48,MATCH(AD$3,値貼付!$A$1:$AX$1,0))=0,"",INDEX(値貼付!$A$2:$AX$121,$S48,MATCH(AD$3,値貼付!$A$1:$AX$1,0)))</f>
        <v/>
      </c>
      <c r="AE48" s="9" t="str">
        <f t="array" ref="AE48">IF(INDEX(値貼付!$A$2:$AX$121,$S48,MATCH(AE$3,値貼付!$A$1:$AX$1,0))=0,"",INDEX(値貼付!$A$2:$AX$121,$S48,MATCH(AE$3,値貼付!$A$1:$AX$1,0)))</f>
        <v/>
      </c>
      <c r="AF48" s="9" t="str">
        <f t="array" ref="AF48">IF(INDEX(値貼付!$A$2:$AX$121,$S48,MATCH(AF$3,値貼付!$A$1:$AX$1,0))=0,"",INDEX(値貼付!$A$2:$AX$121,$S48,MATCH(AF$3,値貼付!$A$1:$AX$1,0)))</f>
        <v/>
      </c>
      <c r="AG48" s="9" t="str">
        <f t="array" ref="AG48">IF(INDEX(値貼付!$A$2:$AX$121,$S48,MATCH(AG$3,値貼付!$A$1:$AX$1,0))=0,"",INDEX(値貼付!$A$2:$AX$121,$S48,MATCH(AG$3,値貼付!$A$1:$AX$1,0)))</f>
        <v/>
      </c>
      <c r="AH48" s="9" t="str">
        <f t="array" ref="AH48">IF(INDEX(値貼付!$A$2:$AX$121,$S48,MATCH(AH$3,値貼付!$A$1:$AX$1,0))=0,"",INDEX(値貼付!$A$2:$AX$121,$S48,MATCH(AH$3,値貼付!$A$1:$AX$1,0)))</f>
        <v/>
      </c>
      <c r="AI48" s="9" t="str">
        <f t="array" ref="AI48">IF(INDEX(値貼付!$A$2:$AX$121,$S48,MATCH(AA$3,値貼付!$A$1:$AX$1,0))=0,"",PHONETIC(INDEX(値貼付!$A$2:$AX$121,$S48,MATCH(AA$3,値貼付!$A$1:$AX$1,0))))</f>
        <v/>
      </c>
      <c r="AJ48" s="16"/>
      <c r="AK48" s="11"/>
    </row>
    <row r="49" spans="4:37">
      <c r="D49" s="3" t="s">
        <v>102</v>
      </c>
      <c r="S49" s="8">
        <v>46</v>
      </c>
      <c r="T49" s="6" t="str">
        <f t="array" ref="T49">IF(INDEX(値貼付!$A$2:$AX$121,$S49,MATCH(T$3,値貼付!$A$1:$AX$1,0))=0,"",INDEX(値貼付!$A$2:$AX$121,$S49,MATCH(T$3,値貼付!$A$1:$AX$1,0)))</f>
        <v/>
      </c>
      <c r="U49" s="6" t="str">
        <f t="array" ref="U49">IF(INDEX(値貼付!$A$2:$AX$121,$S49,MATCH(U$3,値貼付!$A$1:$AX$1,0))=0,"",INDEX(値貼付!$A$2:$AX$121,$S49,MATCH(U$3,値貼付!$A$1:$AX$1,0)))</f>
        <v/>
      </c>
      <c r="V49" s="6" t="str">
        <f t="array" ref="V49">IF(INDEX(値貼付!$A$2:$AX$121,$S49,MATCH(V$3,値貼付!$A$1:$AX$1,0))=0,"",INDEX(値貼付!$A$2:$AX$121,$S49,MATCH(V$3,値貼付!$A$1:$AX$1,0)))</f>
        <v/>
      </c>
      <c r="W49" s="6" t="str">
        <f t="array" ref="W49">IF(INDEX(値貼付!$A$2:$AX$121,$S49,MATCH(W$3,値貼付!$A$1:$AX$1,0))=0,"",INDEX(値貼付!$A$2:$AX$121,$S49,MATCH(W$3,値貼付!$A$1:$AX$1,0)))</f>
        <v/>
      </c>
      <c r="X49" s="6" t="str">
        <f t="array" ref="X49">IF(INDEX(値貼付!$A$2:$AX$121,$S49,MATCH(X$3,値貼付!$A$1:$AX$1,0))=0,"",INDEX(値貼付!$A$2:$AX$121,$S49,MATCH(X$3,値貼付!$A$1:$AX$1,0)))</f>
        <v/>
      </c>
      <c r="Y49" s="6" t="str">
        <f t="array" ref="Y49">IF(INDEX(値貼付!$A$2:$AX$121,$S49,MATCH(Y$3,値貼付!$A$1:$AX$1,0))=0,"",INDEX(値貼付!$A$2:$AX$121,$S49,MATCH(Y$3,値貼付!$A$1:$AX$1,0)))</f>
        <v/>
      </c>
      <c r="Z49" s="9" t="str">
        <f t="array" ref="Z49">IF(INDEX(値貼付!$A$2:$AX$121,$S49,MATCH(Z$3,値貼付!$A$1:$AX$1,0))=0,"",INDEX(値貼付!$A$2:$AX$121,$S49,MATCH(Z$3,値貼付!$A$1:$AX$1,0)))</f>
        <v/>
      </c>
      <c r="AA49" s="9" t="str">
        <f t="array" ref="AA49">IF(INDEX(値貼付!$A$2:$AX$121,$S49,MATCH(AA$3,値貼付!$A$1:$AX$1,0))=0,"",INDEX(値貼付!$A$2:$AX$121,$S49,MATCH(AA$3,値貼付!$A$1:$AX$1,0)))</f>
        <v/>
      </c>
      <c r="AB49" s="11" t="str">
        <f t="array" ref="AB49">IF(INDEX(値貼付!$A$2:$AX$121,$S49,MATCH(AB$3,値貼付!$A$1:$AX$1,0))=0,"",INDEX(値貼付!$A$2:$AX$121,$S49,MATCH(AB$3,値貼付!$A$1:$AX$1,0)))</f>
        <v/>
      </c>
      <c r="AC49" s="9" t="str">
        <f t="array" ref="AC49">IF(INDEX(値貼付!$A$2:$AX$121,$S49,MATCH(AC$3,値貼付!$A$1:$AX$1,0))=0,"",INDEX(値貼付!$A$2:$AX$121,$S49,MATCH(AC$3,値貼付!$A$1:$AX$1,0)))</f>
        <v/>
      </c>
      <c r="AD49" s="9" t="str">
        <f t="array" ref="AD49">IF(INDEX(値貼付!$A$2:$AX$121,$S49,MATCH(AD$3,値貼付!$A$1:$AX$1,0))=0,"",INDEX(値貼付!$A$2:$AX$121,$S49,MATCH(AD$3,値貼付!$A$1:$AX$1,0)))</f>
        <v/>
      </c>
      <c r="AE49" s="9" t="str">
        <f t="array" ref="AE49">IF(INDEX(値貼付!$A$2:$AX$121,$S49,MATCH(AE$3,値貼付!$A$1:$AX$1,0))=0,"",INDEX(値貼付!$A$2:$AX$121,$S49,MATCH(AE$3,値貼付!$A$1:$AX$1,0)))</f>
        <v/>
      </c>
      <c r="AF49" s="9" t="str">
        <f t="array" ref="AF49">IF(INDEX(値貼付!$A$2:$AX$121,$S49,MATCH(AF$3,値貼付!$A$1:$AX$1,0))=0,"",INDEX(値貼付!$A$2:$AX$121,$S49,MATCH(AF$3,値貼付!$A$1:$AX$1,0)))</f>
        <v/>
      </c>
      <c r="AG49" s="9" t="str">
        <f t="array" ref="AG49">IF(INDEX(値貼付!$A$2:$AX$121,$S49,MATCH(AG$3,値貼付!$A$1:$AX$1,0))=0,"",INDEX(値貼付!$A$2:$AX$121,$S49,MATCH(AG$3,値貼付!$A$1:$AX$1,0)))</f>
        <v/>
      </c>
      <c r="AH49" s="9" t="str">
        <f t="array" ref="AH49">IF(INDEX(値貼付!$A$2:$AX$121,$S49,MATCH(AH$3,値貼付!$A$1:$AX$1,0))=0,"",INDEX(値貼付!$A$2:$AX$121,$S49,MATCH(AH$3,値貼付!$A$1:$AX$1,0)))</f>
        <v/>
      </c>
      <c r="AI49" s="9" t="str">
        <f t="array" ref="AI49">IF(INDEX(値貼付!$A$2:$AX$121,$S49,MATCH(AA$3,値貼付!$A$1:$AX$1,0))=0,"",PHONETIC(INDEX(値貼付!$A$2:$AX$121,$S49,MATCH(AA$3,値貼付!$A$1:$AX$1,0))))</f>
        <v/>
      </c>
      <c r="AJ49" s="16"/>
      <c r="AK49" s="11"/>
    </row>
    <row r="50" spans="4:37">
      <c r="S50" s="8">
        <v>47</v>
      </c>
      <c r="T50" s="6" t="str">
        <f t="array" ref="T50">IF(INDEX(値貼付!$A$2:$AX$121,$S50,MATCH(T$3,値貼付!$A$1:$AX$1,0))=0,"",INDEX(値貼付!$A$2:$AX$121,$S50,MATCH(T$3,値貼付!$A$1:$AX$1,0)))</f>
        <v/>
      </c>
      <c r="U50" s="6" t="str">
        <f t="array" ref="U50">IF(INDEX(値貼付!$A$2:$AX$121,$S50,MATCH(U$3,値貼付!$A$1:$AX$1,0))=0,"",INDEX(値貼付!$A$2:$AX$121,$S50,MATCH(U$3,値貼付!$A$1:$AX$1,0)))</f>
        <v/>
      </c>
      <c r="V50" s="6" t="str">
        <f t="array" ref="V50">IF(INDEX(値貼付!$A$2:$AX$121,$S50,MATCH(V$3,値貼付!$A$1:$AX$1,0))=0,"",INDEX(値貼付!$A$2:$AX$121,$S50,MATCH(V$3,値貼付!$A$1:$AX$1,0)))</f>
        <v/>
      </c>
      <c r="W50" s="6" t="str">
        <f t="array" ref="W50">IF(INDEX(値貼付!$A$2:$AX$121,$S50,MATCH(W$3,値貼付!$A$1:$AX$1,0))=0,"",INDEX(値貼付!$A$2:$AX$121,$S50,MATCH(W$3,値貼付!$A$1:$AX$1,0)))</f>
        <v/>
      </c>
      <c r="X50" s="6" t="str">
        <f t="array" ref="X50">IF(INDEX(値貼付!$A$2:$AX$121,$S50,MATCH(X$3,値貼付!$A$1:$AX$1,0))=0,"",INDEX(値貼付!$A$2:$AX$121,$S50,MATCH(X$3,値貼付!$A$1:$AX$1,0)))</f>
        <v/>
      </c>
      <c r="Y50" s="6" t="str">
        <f t="array" ref="Y50">IF(INDEX(値貼付!$A$2:$AX$121,$S50,MATCH(Y$3,値貼付!$A$1:$AX$1,0))=0,"",INDEX(値貼付!$A$2:$AX$121,$S50,MATCH(Y$3,値貼付!$A$1:$AX$1,0)))</f>
        <v/>
      </c>
      <c r="Z50" s="9" t="str">
        <f t="array" ref="Z50">IF(INDEX(値貼付!$A$2:$AX$121,$S50,MATCH(Z$3,値貼付!$A$1:$AX$1,0))=0,"",INDEX(値貼付!$A$2:$AX$121,$S50,MATCH(Z$3,値貼付!$A$1:$AX$1,0)))</f>
        <v/>
      </c>
      <c r="AA50" s="9" t="str">
        <f t="array" ref="AA50">IF(INDEX(値貼付!$A$2:$AX$121,$S50,MATCH(AA$3,値貼付!$A$1:$AX$1,0))=0,"",INDEX(値貼付!$A$2:$AX$121,$S50,MATCH(AA$3,値貼付!$A$1:$AX$1,0)))</f>
        <v/>
      </c>
      <c r="AB50" s="11" t="str">
        <f t="array" ref="AB50">IF(INDEX(値貼付!$A$2:$AX$121,$S50,MATCH(AB$3,値貼付!$A$1:$AX$1,0))=0,"",INDEX(値貼付!$A$2:$AX$121,$S50,MATCH(AB$3,値貼付!$A$1:$AX$1,0)))</f>
        <v/>
      </c>
      <c r="AC50" s="9" t="str">
        <f t="array" ref="AC50">IF(INDEX(値貼付!$A$2:$AX$121,$S50,MATCH(AC$3,値貼付!$A$1:$AX$1,0))=0,"",INDEX(値貼付!$A$2:$AX$121,$S50,MATCH(AC$3,値貼付!$A$1:$AX$1,0)))</f>
        <v/>
      </c>
      <c r="AD50" s="9" t="str">
        <f t="array" ref="AD50">IF(INDEX(値貼付!$A$2:$AX$121,$S50,MATCH(AD$3,値貼付!$A$1:$AX$1,0))=0,"",INDEX(値貼付!$A$2:$AX$121,$S50,MATCH(AD$3,値貼付!$A$1:$AX$1,0)))</f>
        <v/>
      </c>
      <c r="AE50" s="9" t="str">
        <f t="array" ref="AE50">IF(INDEX(値貼付!$A$2:$AX$121,$S50,MATCH(AE$3,値貼付!$A$1:$AX$1,0))=0,"",INDEX(値貼付!$A$2:$AX$121,$S50,MATCH(AE$3,値貼付!$A$1:$AX$1,0)))</f>
        <v/>
      </c>
      <c r="AF50" s="9" t="str">
        <f t="array" ref="AF50">IF(INDEX(値貼付!$A$2:$AX$121,$S50,MATCH(AF$3,値貼付!$A$1:$AX$1,0))=0,"",INDEX(値貼付!$A$2:$AX$121,$S50,MATCH(AF$3,値貼付!$A$1:$AX$1,0)))</f>
        <v/>
      </c>
      <c r="AG50" s="9" t="str">
        <f t="array" ref="AG50">IF(INDEX(値貼付!$A$2:$AX$121,$S50,MATCH(AG$3,値貼付!$A$1:$AX$1,0))=0,"",INDEX(値貼付!$A$2:$AX$121,$S50,MATCH(AG$3,値貼付!$A$1:$AX$1,0)))</f>
        <v/>
      </c>
      <c r="AH50" s="9" t="str">
        <f t="array" ref="AH50">IF(INDEX(値貼付!$A$2:$AX$121,$S50,MATCH(AH$3,値貼付!$A$1:$AX$1,0))=0,"",INDEX(値貼付!$A$2:$AX$121,$S50,MATCH(AH$3,値貼付!$A$1:$AX$1,0)))</f>
        <v/>
      </c>
      <c r="AI50" s="9" t="str">
        <f t="array" ref="AI50">IF(INDEX(値貼付!$A$2:$AX$121,$S50,MATCH(AA$3,値貼付!$A$1:$AX$1,0))=0,"",PHONETIC(INDEX(値貼付!$A$2:$AX$121,$S50,MATCH(AA$3,値貼付!$A$1:$AX$1,0))))</f>
        <v/>
      </c>
      <c r="AJ50" s="16"/>
      <c r="AK50" s="11"/>
    </row>
    <row r="51" spans="4:37">
      <c r="S51" s="8">
        <v>48</v>
      </c>
      <c r="T51" s="6" t="str">
        <f t="array" ref="T51">IF(INDEX(値貼付!$A$2:$AX$121,$S51,MATCH(T$3,値貼付!$A$1:$AX$1,0))=0,"",INDEX(値貼付!$A$2:$AX$121,$S51,MATCH(T$3,値貼付!$A$1:$AX$1,0)))</f>
        <v/>
      </c>
      <c r="U51" s="6" t="str">
        <f t="array" ref="U51">IF(INDEX(値貼付!$A$2:$AX$121,$S51,MATCH(U$3,値貼付!$A$1:$AX$1,0))=0,"",INDEX(値貼付!$A$2:$AX$121,$S51,MATCH(U$3,値貼付!$A$1:$AX$1,0)))</f>
        <v/>
      </c>
      <c r="V51" s="6" t="str">
        <f t="array" ref="V51">IF(INDEX(値貼付!$A$2:$AX$121,$S51,MATCH(V$3,値貼付!$A$1:$AX$1,0))=0,"",INDEX(値貼付!$A$2:$AX$121,$S51,MATCH(V$3,値貼付!$A$1:$AX$1,0)))</f>
        <v/>
      </c>
      <c r="W51" s="6" t="str">
        <f t="array" ref="W51">IF(INDEX(値貼付!$A$2:$AX$121,$S51,MATCH(W$3,値貼付!$A$1:$AX$1,0))=0,"",INDEX(値貼付!$A$2:$AX$121,$S51,MATCH(W$3,値貼付!$A$1:$AX$1,0)))</f>
        <v/>
      </c>
      <c r="X51" s="6" t="str">
        <f t="array" ref="X51">IF(INDEX(値貼付!$A$2:$AX$121,$S51,MATCH(X$3,値貼付!$A$1:$AX$1,0))=0,"",INDEX(値貼付!$A$2:$AX$121,$S51,MATCH(X$3,値貼付!$A$1:$AX$1,0)))</f>
        <v/>
      </c>
      <c r="Y51" s="6" t="str">
        <f t="array" ref="Y51">IF(INDEX(値貼付!$A$2:$AX$121,$S51,MATCH(Y$3,値貼付!$A$1:$AX$1,0))=0,"",INDEX(値貼付!$A$2:$AX$121,$S51,MATCH(Y$3,値貼付!$A$1:$AX$1,0)))</f>
        <v/>
      </c>
      <c r="Z51" s="9" t="str">
        <f t="array" ref="Z51">IF(INDEX(値貼付!$A$2:$AX$121,$S51,MATCH(Z$3,値貼付!$A$1:$AX$1,0))=0,"",INDEX(値貼付!$A$2:$AX$121,$S51,MATCH(Z$3,値貼付!$A$1:$AX$1,0)))</f>
        <v/>
      </c>
      <c r="AA51" s="9" t="str">
        <f t="array" ref="AA51">IF(INDEX(値貼付!$A$2:$AX$121,$S51,MATCH(AA$3,値貼付!$A$1:$AX$1,0))=0,"",INDEX(値貼付!$A$2:$AX$121,$S51,MATCH(AA$3,値貼付!$A$1:$AX$1,0)))</f>
        <v/>
      </c>
      <c r="AB51" s="11" t="str">
        <f t="array" ref="AB51">IF(INDEX(値貼付!$A$2:$AX$121,$S51,MATCH(AB$3,値貼付!$A$1:$AX$1,0))=0,"",INDEX(値貼付!$A$2:$AX$121,$S51,MATCH(AB$3,値貼付!$A$1:$AX$1,0)))</f>
        <v/>
      </c>
      <c r="AC51" s="9" t="str">
        <f t="array" ref="AC51">IF(INDEX(値貼付!$A$2:$AX$121,$S51,MATCH(AC$3,値貼付!$A$1:$AX$1,0))=0,"",INDEX(値貼付!$A$2:$AX$121,$S51,MATCH(AC$3,値貼付!$A$1:$AX$1,0)))</f>
        <v/>
      </c>
      <c r="AD51" s="9" t="str">
        <f t="array" ref="AD51">IF(INDEX(値貼付!$A$2:$AX$121,$S51,MATCH(AD$3,値貼付!$A$1:$AX$1,0))=0,"",INDEX(値貼付!$A$2:$AX$121,$S51,MATCH(AD$3,値貼付!$A$1:$AX$1,0)))</f>
        <v/>
      </c>
      <c r="AE51" s="9" t="str">
        <f t="array" ref="AE51">IF(INDEX(値貼付!$A$2:$AX$121,$S51,MATCH(AE$3,値貼付!$A$1:$AX$1,0))=0,"",INDEX(値貼付!$A$2:$AX$121,$S51,MATCH(AE$3,値貼付!$A$1:$AX$1,0)))</f>
        <v/>
      </c>
      <c r="AF51" s="9" t="str">
        <f t="array" ref="AF51">IF(INDEX(値貼付!$A$2:$AX$121,$S51,MATCH(AF$3,値貼付!$A$1:$AX$1,0))=0,"",INDEX(値貼付!$A$2:$AX$121,$S51,MATCH(AF$3,値貼付!$A$1:$AX$1,0)))</f>
        <v/>
      </c>
      <c r="AG51" s="9" t="str">
        <f t="array" ref="AG51">IF(INDEX(値貼付!$A$2:$AX$121,$S51,MATCH(AG$3,値貼付!$A$1:$AX$1,0))=0,"",INDEX(値貼付!$A$2:$AX$121,$S51,MATCH(AG$3,値貼付!$A$1:$AX$1,0)))</f>
        <v/>
      </c>
      <c r="AH51" s="9" t="str">
        <f t="array" ref="AH51">IF(INDEX(値貼付!$A$2:$AX$121,$S51,MATCH(AH$3,値貼付!$A$1:$AX$1,0))=0,"",INDEX(値貼付!$A$2:$AX$121,$S51,MATCH(AH$3,値貼付!$A$1:$AX$1,0)))</f>
        <v/>
      </c>
      <c r="AI51" s="9" t="str">
        <f t="array" ref="AI51">IF(INDEX(値貼付!$A$2:$AX$121,$S51,MATCH(AA$3,値貼付!$A$1:$AX$1,0))=0,"",PHONETIC(INDEX(値貼付!$A$2:$AX$121,$S51,MATCH(AA$3,値貼付!$A$1:$AX$1,0))))</f>
        <v/>
      </c>
      <c r="AJ51" s="16"/>
      <c r="AK51" s="11"/>
    </row>
    <row r="52" spans="4:37">
      <c r="S52" s="8">
        <v>49</v>
      </c>
      <c r="T52" s="6" t="str">
        <f t="array" ref="T52">IF(INDEX(値貼付!$A$2:$AX$121,$S52,MATCH(T$3,値貼付!$A$1:$AX$1,0))=0,"",INDEX(値貼付!$A$2:$AX$121,$S52,MATCH(T$3,値貼付!$A$1:$AX$1,0)))</f>
        <v/>
      </c>
      <c r="U52" s="6" t="str">
        <f t="array" ref="U52">IF(INDEX(値貼付!$A$2:$AX$121,$S52,MATCH(U$3,値貼付!$A$1:$AX$1,0))=0,"",INDEX(値貼付!$A$2:$AX$121,$S52,MATCH(U$3,値貼付!$A$1:$AX$1,0)))</f>
        <v/>
      </c>
      <c r="V52" s="6" t="str">
        <f t="array" ref="V52">IF(INDEX(値貼付!$A$2:$AX$121,$S52,MATCH(V$3,値貼付!$A$1:$AX$1,0))=0,"",INDEX(値貼付!$A$2:$AX$121,$S52,MATCH(V$3,値貼付!$A$1:$AX$1,0)))</f>
        <v/>
      </c>
      <c r="W52" s="6" t="str">
        <f t="array" ref="W52">IF(INDEX(値貼付!$A$2:$AX$121,$S52,MATCH(W$3,値貼付!$A$1:$AX$1,0))=0,"",INDEX(値貼付!$A$2:$AX$121,$S52,MATCH(W$3,値貼付!$A$1:$AX$1,0)))</f>
        <v/>
      </c>
      <c r="X52" s="6" t="str">
        <f t="array" ref="X52">IF(INDEX(値貼付!$A$2:$AX$121,$S52,MATCH(X$3,値貼付!$A$1:$AX$1,0))=0,"",INDEX(値貼付!$A$2:$AX$121,$S52,MATCH(X$3,値貼付!$A$1:$AX$1,0)))</f>
        <v/>
      </c>
      <c r="Y52" s="6" t="str">
        <f t="array" ref="Y52">IF(INDEX(値貼付!$A$2:$AX$121,$S52,MATCH(Y$3,値貼付!$A$1:$AX$1,0))=0,"",INDEX(値貼付!$A$2:$AX$121,$S52,MATCH(Y$3,値貼付!$A$1:$AX$1,0)))</f>
        <v/>
      </c>
      <c r="Z52" s="9" t="str">
        <f t="array" ref="Z52">IF(INDEX(値貼付!$A$2:$AX$121,$S52,MATCH(Z$3,値貼付!$A$1:$AX$1,0))=0,"",INDEX(値貼付!$A$2:$AX$121,$S52,MATCH(Z$3,値貼付!$A$1:$AX$1,0)))</f>
        <v/>
      </c>
      <c r="AA52" s="9" t="str">
        <f t="array" ref="AA52">IF(INDEX(値貼付!$A$2:$AX$121,$S52,MATCH(AA$3,値貼付!$A$1:$AX$1,0))=0,"",INDEX(値貼付!$A$2:$AX$121,$S52,MATCH(AA$3,値貼付!$A$1:$AX$1,0)))</f>
        <v/>
      </c>
      <c r="AB52" s="11" t="str">
        <f t="array" ref="AB52">IF(INDEX(値貼付!$A$2:$AX$121,$S52,MATCH(AB$3,値貼付!$A$1:$AX$1,0))=0,"",INDEX(値貼付!$A$2:$AX$121,$S52,MATCH(AB$3,値貼付!$A$1:$AX$1,0)))</f>
        <v/>
      </c>
      <c r="AC52" s="9" t="str">
        <f t="array" ref="AC52">IF(INDEX(値貼付!$A$2:$AX$121,$S52,MATCH(AC$3,値貼付!$A$1:$AX$1,0))=0,"",INDEX(値貼付!$A$2:$AX$121,$S52,MATCH(AC$3,値貼付!$A$1:$AX$1,0)))</f>
        <v/>
      </c>
      <c r="AD52" s="9" t="str">
        <f t="array" ref="AD52">IF(INDEX(値貼付!$A$2:$AX$121,$S52,MATCH(AD$3,値貼付!$A$1:$AX$1,0))=0,"",INDEX(値貼付!$A$2:$AX$121,$S52,MATCH(AD$3,値貼付!$A$1:$AX$1,0)))</f>
        <v/>
      </c>
      <c r="AE52" s="9" t="str">
        <f t="array" ref="AE52">IF(INDEX(値貼付!$A$2:$AX$121,$S52,MATCH(AE$3,値貼付!$A$1:$AX$1,0))=0,"",INDEX(値貼付!$A$2:$AX$121,$S52,MATCH(AE$3,値貼付!$A$1:$AX$1,0)))</f>
        <v/>
      </c>
      <c r="AF52" s="9" t="str">
        <f t="array" ref="AF52">IF(INDEX(値貼付!$A$2:$AX$121,$S52,MATCH(AF$3,値貼付!$A$1:$AX$1,0))=0,"",INDEX(値貼付!$A$2:$AX$121,$S52,MATCH(AF$3,値貼付!$A$1:$AX$1,0)))</f>
        <v/>
      </c>
      <c r="AG52" s="9" t="str">
        <f t="array" ref="AG52">IF(INDEX(値貼付!$A$2:$AX$121,$S52,MATCH(AG$3,値貼付!$A$1:$AX$1,0))=0,"",INDEX(値貼付!$A$2:$AX$121,$S52,MATCH(AG$3,値貼付!$A$1:$AX$1,0)))</f>
        <v/>
      </c>
      <c r="AH52" s="9" t="str">
        <f t="array" ref="AH52">IF(INDEX(値貼付!$A$2:$AX$121,$S52,MATCH(AH$3,値貼付!$A$1:$AX$1,0))=0,"",INDEX(値貼付!$A$2:$AX$121,$S52,MATCH(AH$3,値貼付!$A$1:$AX$1,0)))</f>
        <v/>
      </c>
      <c r="AI52" s="9" t="str">
        <f t="array" ref="AI52">IF(INDEX(値貼付!$A$2:$AX$121,$S52,MATCH(AA$3,値貼付!$A$1:$AX$1,0))=0,"",PHONETIC(INDEX(値貼付!$A$2:$AX$121,$S52,MATCH(AA$3,値貼付!$A$1:$AX$1,0))))</f>
        <v/>
      </c>
      <c r="AJ52" s="16"/>
      <c r="AK52" s="11"/>
    </row>
    <row r="53" spans="4:37">
      <c r="S53" s="8">
        <v>50</v>
      </c>
      <c r="T53" s="6" t="str">
        <f t="array" ref="T53">IF(INDEX(値貼付!$A$2:$AX$121,$S53,MATCH(T$3,値貼付!$A$1:$AX$1,0))=0,"",INDEX(値貼付!$A$2:$AX$121,$S53,MATCH(T$3,値貼付!$A$1:$AX$1,0)))</f>
        <v/>
      </c>
      <c r="U53" s="6" t="str">
        <f t="array" ref="U53">IF(INDEX(値貼付!$A$2:$AX$121,$S53,MATCH(U$3,値貼付!$A$1:$AX$1,0))=0,"",INDEX(値貼付!$A$2:$AX$121,$S53,MATCH(U$3,値貼付!$A$1:$AX$1,0)))</f>
        <v/>
      </c>
      <c r="V53" s="6" t="str">
        <f t="array" ref="V53">IF(INDEX(値貼付!$A$2:$AX$121,$S53,MATCH(V$3,値貼付!$A$1:$AX$1,0))=0,"",INDEX(値貼付!$A$2:$AX$121,$S53,MATCH(V$3,値貼付!$A$1:$AX$1,0)))</f>
        <v/>
      </c>
      <c r="W53" s="6" t="str">
        <f t="array" ref="W53">IF(INDEX(値貼付!$A$2:$AX$121,$S53,MATCH(W$3,値貼付!$A$1:$AX$1,0))=0,"",INDEX(値貼付!$A$2:$AX$121,$S53,MATCH(W$3,値貼付!$A$1:$AX$1,0)))</f>
        <v/>
      </c>
      <c r="X53" s="6" t="str">
        <f t="array" ref="X53">IF(INDEX(値貼付!$A$2:$AX$121,$S53,MATCH(X$3,値貼付!$A$1:$AX$1,0))=0,"",INDEX(値貼付!$A$2:$AX$121,$S53,MATCH(X$3,値貼付!$A$1:$AX$1,0)))</f>
        <v/>
      </c>
      <c r="Y53" s="6" t="str">
        <f t="array" ref="Y53">IF(INDEX(値貼付!$A$2:$AX$121,$S53,MATCH(Y$3,値貼付!$A$1:$AX$1,0))=0,"",INDEX(値貼付!$A$2:$AX$121,$S53,MATCH(Y$3,値貼付!$A$1:$AX$1,0)))</f>
        <v/>
      </c>
      <c r="Z53" s="9" t="str">
        <f t="array" ref="Z53">IF(INDEX(値貼付!$A$2:$AX$121,$S53,MATCH(Z$3,値貼付!$A$1:$AX$1,0))=0,"",INDEX(値貼付!$A$2:$AX$121,$S53,MATCH(Z$3,値貼付!$A$1:$AX$1,0)))</f>
        <v/>
      </c>
      <c r="AA53" s="9" t="str">
        <f t="array" ref="AA53">IF(INDEX(値貼付!$A$2:$AX$121,$S53,MATCH(AA$3,値貼付!$A$1:$AX$1,0))=0,"",INDEX(値貼付!$A$2:$AX$121,$S53,MATCH(AA$3,値貼付!$A$1:$AX$1,0)))</f>
        <v/>
      </c>
      <c r="AB53" s="11" t="str">
        <f t="array" ref="AB53">IF(INDEX(値貼付!$A$2:$AX$121,$S53,MATCH(AB$3,値貼付!$A$1:$AX$1,0))=0,"",INDEX(値貼付!$A$2:$AX$121,$S53,MATCH(AB$3,値貼付!$A$1:$AX$1,0)))</f>
        <v/>
      </c>
      <c r="AC53" s="9" t="str">
        <f t="array" ref="AC53">IF(INDEX(値貼付!$A$2:$AX$121,$S53,MATCH(AC$3,値貼付!$A$1:$AX$1,0))=0,"",INDEX(値貼付!$A$2:$AX$121,$S53,MATCH(AC$3,値貼付!$A$1:$AX$1,0)))</f>
        <v/>
      </c>
      <c r="AD53" s="9" t="str">
        <f t="array" ref="AD53">IF(INDEX(値貼付!$A$2:$AX$121,$S53,MATCH(AD$3,値貼付!$A$1:$AX$1,0))=0,"",INDEX(値貼付!$A$2:$AX$121,$S53,MATCH(AD$3,値貼付!$A$1:$AX$1,0)))</f>
        <v/>
      </c>
      <c r="AE53" s="9" t="str">
        <f t="array" ref="AE53">IF(INDEX(値貼付!$A$2:$AX$121,$S53,MATCH(AE$3,値貼付!$A$1:$AX$1,0))=0,"",INDEX(値貼付!$A$2:$AX$121,$S53,MATCH(AE$3,値貼付!$A$1:$AX$1,0)))</f>
        <v/>
      </c>
      <c r="AF53" s="9" t="str">
        <f t="array" ref="AF53">IF(INDEX(値貼付!$A$2:$AX$121,$S53,MATCH(AF$3,値貼付!$A$1:$AX$1,0))=0,"",INDEX(値貼付!$A$2:$AX$121,$S53,MATCH(AF$3,値貼付!$A$1:$AX$1,0)))</f>
        <v/>
      </c>
      <c r="AG53" s="9" t="str">
        <f t="array" ref="AG53">IF(INDEX(値貼付!$A$2:$AX$121,$S53,MATCH(AG$3,値貼付!$A$1:$AX$1,0))=0,"",INDEX(値貼付!$A$2:$AX$121,$S53,MATCH(AG$3,値貼付!$A$1:$AX$1,0)))</f>
        <v/>
      </c>
      <c r="AH53" s="9" t="str">
        <f t="array" ref="AH53">IF(INDEX(値貼付!$A$2:$AX$121,$S53,MATCH(AH$3,値貼付!$A$1:$AX$1,0))=0,"",INDEX(値貼付!$A$2:$AX$121,$S53,MATCH(AH$3,値貼付!$A$1:$AX$1,0)))</f>
        <v/>
      </c>
      <c r="AI53" s="9" t="str">
        <f t="array" ref="AI53">IF(INDEX(値貼付!$A$2:$AX$121,$S53,MATCH(AA$3,値貼付!$A$1:$AX$1,0))=0,"",PHONETIC(INDEX(値貼付!$A$2:$AX$121,$S53,MATCH(AA$3,値貼付!$A$1:$AX$1,0))))</f>
        <v/>
      </c>
      <c r="AJ53" s="16"/>
      <c r="AK53" s="11"/>
    </row>
    <row r="54" spans="4:37">
      <c r="S54" s="8">
        <v>51</v>
      </c>
      <c r="T54" s="6" t="str">
        <f t="array" ref="T54">IF(INDEX(値貼付!$A$2:$AX$121,$S54,MATCH(T$3,値貼付!$A$1:$AX$1,0))=0,"",INDEX(値貼付!$A$2:$AX$121,$S54,MATCH(T$3,値貼付!$A$1:$AX$1,0)))</f>
        <v/>
      </c>
      <c r="U54" s="6" t="str">
        <f t="array" ref="U54">IF(INDEX(値貼付!$A$2:$AX$121,$S54,MATCH(U$3,値貼付!$A$1:$AX$1,0))=0,"",INDEX(値貼付!$A$2:$AX$121,$S54,MATCH(U$3,値貼付!$A$1:$AX$1,0)))</f>
        <v/>
      </c>
      <c r="V54" s="6" t="str">
        <f t="array" ref="V54">IF(INDEX(値貼付!$A$2:$AX$121,$S54,MATCH(V$3,値貼付!$A$1:$AX$1,0))=0,"",INDEX(値貼付!$A$2:$AX$121,$S54,MATCH(V$3,値貼付!$A$1:$AX$1,0)))</f>
        <v/>
      </c>
      <c r="W54" s="6" t="str">
        <f t="array" ref="W54">IF(INDEX(値貼付!$A$2:$AX$121,$S54,MATCH(W$3,値貼付!$A$1:$AX$1,0))=0,"",INDEX(値貼付!$A$2:$AX$121,$S54,MATCH(W$3,値貼付!$A$1:$AX$1,0)))</f>
        <v/>
      </c>
      <c r="X54" s="6" t="str">
        <f t="array" ref="X54">IF(INDEX(値貼付!$A$2:$AX$121,$S54,MATCH(X$3,値貼付!$A$1:$AX$1,0))=0,"",INDEX(値貼付!$A$2:$AX$121,$S54,MATCH(X$3,値貼付!$A$1:$AX$1,0)))</f>
        <v/>
      </c>
      <c r="Y54" s="6" t="str">
        <f t="array" ref="Y54">IF(INDEX(値貼付!$A$2:$AX$121,$S54,MATCH(Y$3,値貼付!$A$1:$AX$1,0))=0,"",INDEX(値貼付!$A$2:$AX$121,$S54,MATCH(Y$3,値貼付!$A$1:$AX$1,0)))</f>
        <v/>
      </c>
      <c r="Z54" s="9" t="str">
        <f t="array" ref="Z54">IF(INDEX(値貼付!$A$2:$AX$121,$S54,MATCH(Z$3,値貼付!$A$1:$AX$1,0))=0,"",INDEX(値貼付!$A$2:$AX$121,$S54,MATCH(Z$3,値貼付!$A$1:$AX$1,0)))</f>
        <v/>
      </c>
      <c r="AA54" s="9" t="str">
        <f t="array" ref="AA54">IF(INDEX(値貼付!$A$2:$AX$121,$S54,MATCH(AA$3,値貼付!$A$1:$AX$1,0))=0,"",INDEX(値貼付!$A$2:$AX$121,$S54,MATCH(AA$3,値貼付!$A$1:$AX$1,0)))</f>
        <v/>
      </c>
      <c r="AB54" s="11" t="str">
        <f t="array" ref="AB54">IF(INDEX(値貼付!$A$2:$AX$121,$S54,MATCH(AB$3,値貼付!$A$1:$AX$1,0))=0,"",INDEX(値貼付!$A$2:$AX$121,$S54,MATCH(AB$3,値貼付!$A$1:$AX$1,0)))</f>
        <v/>
      </c>
      <c r="AC54" s="9" t="str">
        <f t="array" ref="AC54">IF(INDEX(値貼付!$A$2:$AX$121,$S54,MATCH(AC$3,値貼付!$A$1:$AX$1,0))=0,"",INDEX(値貼付!$A$2:$AX$121,$S54,MATCH(AC$3,値貼付!$A$1:$AX$1,0)))</f>
        <v/>
      </c>
      <c r="AD54" s="9" t="str">
        <f t="array" ref="AD54">IF(INDEX(値貼付!$A$2:$AX$121,$S54,MATCH(AD$3,値貼付!$A$1:$AX$1,0))=0,"",INDEX(値貼付!$A$2:$AX$121,$S54,MATCH(AD$3,値貼付!$A$1:$AX$1,0)))</f>
        <v/>
      </c>
      <c r="AE54" s="9" t="str">
        <f t="array" ref="AE54">IF(INDEX(値貼付!$A$2:$AX$121,$S54,MATCH(AE$3,値貼付!$A$1:$AX$1,0))=0,"",INDEX(値貼付!$A$2:$AX$121,$S54,MATCH(AE$3,値貼付!$A$1:$AX$1,0)))</f>
        <v/>
      </c>
      <c r="AF54" s="9" t="str">
        <f t="array" ref="AF54">IF(INDEX(値貼付!$A$2:$AX$121,$S54,MATCH(AF$3,値貼付!$A$1:$AX$1,0))=0,"",INDEX(値貼付!$A$2:$AX$121,$S54,MATCH(AF$3,値貼付!$A$1:$AX$1,0)))</f>
        <v/>
      </c>
      <c r="AG54" s="9" t="str">
        <f t="array" ref="AG54">IF(INDEX(値貼付!$A$2:$AX$121,$S54,MATCH(AG$3,値貼付!$A$1:$AX$1,0))=0,"",INDEX(値貼付!$A$2:$AX$121,$S54,MATCH(AG$3,値貼付!$A$1:$AX$1,0)))</f>
        <v/>
      </c>
      <c r="AH54" s="9" t="str">
        <f t="array" ref="AH54">IF(INDEX(値貼付!$A$2:$AX$121,$S54,MATCH(AH$3,値貼付!$A$1:$AX$1,0))=0,"",INDEX(値貼付!$A$2:$AX$121,$S54,MATCH(AH$3,値貼付!$A$1:$AX$1,0)))</f>
        <v/>
      </c>
      <c r="AI54" s="9" t="str">
        <f t="array" ref="AI54">IF(INDEX(値貼付!$A$2:$AX$121,$S54,MATCH(AA$3,値貼付!$A$1:$AX$1,0))=0,"",PHONETIC(INDEX(値貼付!$A$2:$AX$121,$S54,MATCH(AA$3,値貼付!$A$1:$AX$1,0))))</f>
        <v/>
      </c>
      <c r="AJ54" s="16"/>
      <c r="AK54" s="11"/>
    </row>
    <row r="55" spans="4:37">
      <c r="S55" s="8">
        <v>52</v>
      </c>
      <c r="T55" s="6" t="str">
        <f t="array" ref="T55">IF(INDEX(値貼付!$A$2:$AX$121,$S55,MATCH(T$3,値貼付!$A$1:$AX$1,0))=0,"",INDEX(値貼付!$A$2:$AX$121,$S55,MATCH(T$3,値貼付!$A$1:$AX$1,0)))</f>
        <v/>
      </c>
      <c r="U55" s="6" t="str">
        <f t="array" ref="U55">IF(INDEX(値貼付!$A$2:$AX$121,$S55,MATCH(U$3,値貼付!$A$1:$AX$1,0))=0,"",INDEX(値貼付!$A$2:$AX$121,$S55,MATCH(U$3,値貼付!$A$1:$AX$1,0)))</f>
        <v/>
      </c>
      <c r="V55" s="6" t="str">
        <f t="array" ref="V55">IF(INDEX(値貼付!$A$2:$AX$121,$S55,MATCH(V$3,値貼付!$A$1:$AX$1,0))=0,"",INDEX(値貼付!$A$2:$AX$121,$S55,MATCH(V$3,値貼付!$A$1:$AX$1,0)))</f>
        <v/>
      </c>
      <c r="W55" s="6" t="str">
        <f t="array" ref="W55">IF(INDEX(値貼付!$A$2:$AX$121,$S55,MATCH(W$3,値貼付!$A$1:$AX$1,0))=0,"",INDEX(値貼付!$A$2:$AX$121,$S55,MATCH(W$3,値貼付!$A$1:$AX$1,0)))</f>
        <v/>
      </c>
      <c r="X55" s="6" t="str">
        <f t="array" ref="X55">IF(INDEX(値貼付!$A$2:$AX$121,$S55,MATCH(X$3,値貼付!$A$1:$AX$1,0))=0,"",INDEX(値貼付!$A$2:$AX$121,$S55,MATCH(X$3,値貼付!$A$1:$AX$1,0)))</f>
        <v/>
      </c>
      <c r="Y55" s="6" t="str">
        <f t="array" ref="Y55">IF(INDEX(値貼付!$A$2:$AX$121,$S55,MATCH(Y$3,値貼付!$A$1:$AX$1,0))=0,"",INDEX(値貼付!$A$2:$AX$121,$S55,MATCH(Y$3,値貼付!$A$1:$AX$1,0)))</f>
        <v/>
      </c>
      <c r="Z55" s="9" t="str">
        <f t="array" ref="Z55">IF(INDEX(値貼付!$A$2:$AX$121,$S55,MATCH(Z$3,値貼付!$A$1:$AX$1,0))=0,"",INDEX(値貼付!$A$2:$AX$121,$S55,MATCH(Z$3,値貼付!$A$1:$AX$1,0)))</f>
        <v/>
      </c>
      <c r="AA55" s="9" t="str">
        <f t="array" ref="AA55">IF(INDEX(値貼付!$A$2:$AX$121,$S55,MATCH(AA$3,値貼付!$A$1:$AX$1,0))=0,"",INDEX(値貼付!$A$2:$AX$121,$S55,MATCH(AA$3,値貼付!$A$1:$AX$1,0)))</f>
        <v/>
      </c>
      <c r="AB55" s="11" t="str">
        <f t="array" ref="AB55">IF(INDEX(値貼付!$A$2:$AX$121,$S55,MATCH(AB$3,値貼付!$A$1:$AX$1,0))=0,"",INDEX(値貼付!$A$2:$AX$121,$S55,MATCH(AB$3,値貼付!$A$1:$AX$1,0)))</f>
        <v/>
      </c>
      <c r="AC55" s="9" t="str">
        <f t="array" ref="AC55">IF(INDEX(値貼付!$A$2:$AX$121,$S55,MATCH(AC$3,値貼付!$A$1:$AX$1,0))=0,"",INDEX(値貼付!$A$2:$AX$121,$S55,MATCH(AC$3,値貼付!$A$1:$AX$1,0)))</f>
        <v/>
      </c>
      <c r="AD55" s="9" t="str">
        <f t="array" ref="AD55">IF(INDEX(値貼付!$A$2:$AX$121,$S55,MATCH(AD$3,値貼付!$A$1:$AX$1,0))=0,"",INDEX(値貼付!$A$2:$AX$121,$S55,MATCH(AD$3,値貼付!$A$1:$AX$1,0)))</f>
        <v/>
      </c>
      <c r="AE55" s="9" t="str">
        <f t="array" ref="AE55">IF(INDEX(値貼付!$A$2:$AX$121,$S55,MATCH(AE$3,値貼付!$A$1:$AX$1,0))=0,"",INDEX(値貼付!$A$2:$AX$121,$S55,MATCH(AE$3,値貼付!$A$1:$AX$1,0)))</f>
        <v/>
      </c>
      <c r="AF55" s="9" t="str">
        <f t="array" ref="AF55">IF(INDEX(値貼付!$A$2:$AX$121,$S55,MATCH(AF$3,値貼付!$A$1:$AX$1,0))=0,"",INDEX(値貼付!$A$2:$AX$121,$S55,MATCH(AF$3,値貼付!$A$1:$AX$1,0)))</f>
        <v/>
      </c>
      <c r="AG55" s="9" t="str">
        <f t="array" ref="AG55">IF(INDEX(値貼付!$A$2:$AX$121,$S55,MATCH(AG$3,値貼付!$A$1:$AX$1,0))=0,"",INDEX(値貼付!$A$2:$AX$121,$S55,MATCH(AG$3,値貼付!$A$1:$AX$1,0)))</f>
        <v/>
      </c>
      <c r="AH55" s="9" t="str">
        <f t="array" ref="AH55">IF(INDEX(値貼付!$A$2:$AX$121,$S55,MATCH(AH$3,値貼付!$A$1:$AX$1,0))=0,"",INDEX(値貼付!$A$2:$AX$121,$S55,MATCH(AH$3,値貼付!$A$1:$AX$1,0)))</f>
        <v/>
      </c>
      <c r="AI55" s="9" t="str">
        <f t="array" ref="AI55">IF(INDEX(値貼付!$A$2:$AX$121,$S55,MATCH(AA$3,値貼付!$A$1:$AX$1,0))=0,"",PHONETIC(INDEX(値貼付!$A$2:$AX$121,$S55,MATCH(AA$3,値貼付!$A$1:$AX$1,0))))</f>
        <v/>
      </c>
      <c r="AJ55" s="16"/>
      <c r="AK55" s="11"/>
    </row>
    <row r="56" spans="4:37">
      <c r="S56" s="8">
        <v>53</v>
      </c>
      <c r="T56" s="6" t="str">
        <f t="array" ref="T56">IF(INDEX(値貼付!$A$2:$AX$121,$S56,MATCH(T$3,値貼付!$A$1:$AX$1,0))=0,"",INDEX(値貼付!$A$2:$AX$121,$S56,MATCH(T$3,値貼付!$A$1:$AX$1,0)))</f>
        <v/>
      </c>
      <c r="U56" s="6" t="str">
        <f t="array" ref="U56">IF(INDEX(値貼付!$A$2:$AX$121,$S56,MATCH(U$3,値貼付!$A$1:$AX$1,0))=0,"",INDEX(値貼付!$A$2:$AX$121,$S56,MATCH(U$3,値貼付!$A$1:$AX$1,0)))</f>
        <v/>
      </c>
      <c r="V56" s="6" t="str">
        <f t="array" ref="V56">IF(INDEX(値貼付!$A$2:$AX$121,$S56,MATCH(V$3,値貼付!$A$1:$AX$1,0))=0,"",INDEX(値貼付!$A$2:$AX$121,$S56,MATCH(V$3,値貼付!$A$1:$AX$1,0)))</f>
        <v/>
      </c>
      <c r="W56" s="6" t="str">
        <f t="array" ref="W56">IF(INDEX(値貼付!$A$2:$AX$121,$S56,MATCH(W$3,値貼付!$A$1:$AX$1,0))=0,"",INDEX(値貼付!$A$2:$AX$121,$S56,MATCH(W$3,値貼付!$A$1:$AX$1,0)))</f>
        <v/>
      </c>
      <c r="X56" s="6" t="str">
        <f t="array" ref="X56">IF(INDEX(値貼付!$A$2:$AX$121,$S56,MATCH(X$3,値貼付!$A$1:$AX$1,0))=0,"",INDEX(値貼付!$A$2:$AX$121,$S56,MATCH(X$3,値貼付!$A$1:$AX$1,0)))</f>
        <v/>
      </c>
      <c r="Y56" s="6" t="str">
        <f t="array" ref="Y56">IF(INDEX(値貼付!$A$2:$AX$121,$S56,MATCH(Y$3,値貼付!$A$1:$AX$1,0))=0,"",INDEX(値貼付!$A$2:$AX$121,$S56,MATCH(Y$3,値貼付!$A$1:$AX$1,0)))</f>
        <v/>
      </c>
      <c r="Z56" s="9" t="str">
        <f t="array" ref="Z56">IF(INDEX(値貼付!$A$2:$AX$121,$S56,MATCH(Z$3,値貼付!$A$1:$AX$1,0))=0,"",INDEX(値貼付!$A$2:$AX$121,$S56,MATCH(Z$3,値貼付!$A$1:$AX$1,0)))</f>
        <v/>
      </c>
      <c r="AA56" s="9" t="str">
        <f t="array" ref="AA56">IF(INDEX(値貼付!$A$2:$AX$121,$S56,MATCH(AA$3,値貼付!$A$1:$AX$1,0))=0,"",INDEX(値貼付!$A$2:$AX$121,$S56,MATCH(AA$3,値貼付!$A$1:$AX$1,0)))</f>
        <v/>
      </c>
      <c r="AB56" s="11" t="str">
        <f t="array" ref="AB56">IF(INDEX(値貼付!$A$2:$AX$121,$S56,MATCH(AB$3,値貼付!$A$1:$AX$1,0))=0,"",INDEX(値貼付!$A$2:$AX$121,$S56,MATCH(AB$3,値貼付!$A$1:$AX$1,0)))</f>
        <v/>
      </c>
      <c r="AC56" s="9" t="str">
        <f t="array" ref="AC56">IF(INDEX(値貼付!$A$2:$AX$121,$S56,MATCH(AC$3,値貼付!$A$1:$AX$1,0))=0,"",INDEX(値貼付!$A$2:$AX$121,$S56,MATCH(AC$3,値貼付!$A$1:$AX$1,0)))</f>
        <v/>
      </c>
      <c r="AD56" s="9" t="str">
        <f t="array" ref="AD56">IF(INDEX(値貼付!$A$2:$AX$121,$S56,MATCH(AD$3,値貼付!$A$1:$AX$1,0))=0,"",INDEX(値貼付!$A$2:$AX$121,$S56,MATCH(AD$3,値貼付!$A$1:$AX$1,0)))</f>
        <v/>
      </c>
      <c r="AE56" s="9" t="str">
        <f t="array" ref="AE56">IF(INDEX(値貼付!$A$2:$AX$121,$S56,MATCH(AE$3,値貼付!$A$1:$AX$1,0))=0,"",INDEX(値貼付!$A$2:$AX$121,$S56,MATCH(AE$3,値貼付!$A$1:$AX$1,0)))</f>
        <v/>
      </c>
      <c r="AF56" s="9" t="str">
        <f t="array" ref="AF56">IF(INDEX(値貼付!$A$2:$AX$121,$S56,MATCH(AF$3,値貼付!$A$1:$AX$1,0))=0,"",INDEX(値貼付!$A$2:$AX$121,$S56,MATCH(AF$3,値貼付!$A$1:$AX$1,0)))</f>
        <v/>
      </c>
      <c r="AG56" s="9" t="str">
        <f t="array" ref="AG56">IF(INDEX(値貼付!$A$2:$AX$121,$S56,MATCH(AG$3,値貼付!$A$1:$AX$1,0))=0,"",INDEX(値貼付!$A$2:$AX$121,$S56,MATCH(AG$3,値貼付!$A$1:$AX$1,0)))</f>
        <v/>
      </c>
      <c r="AH56" s="9" t="str">
        <f t="array" ref="AH56">IF(INDEX(値貼付!$A$2:$AX$121,$S56,MATCH(AH$3,値貼付!$A$1:$AX$1,0))=0,"",INDEX(値貼付!$A$2:$AX$121,$S56,MATCH(AH$3,値貼付!$A$1:$AX$1,0)))</f>
        <v/>
      </c>
      <c r="AI56" s="9" t="str">
        <f t="array" ref="AI56">IF(INDEX(値貼付!$A$2:$AX$121,$S56,MATCH(AA$3,値貼付!$A$1:$AX$1,0))=0,"",PHONETIC(INDEX(値貼付!$A$2:$AX$121,$S56,MATCH(AA$3,値貼付!$A$1:$AX$1,0))))</f>
        <v/>
      </c>
      <c r="AJ56" s="16"/>
      <c r="AK56" s="11"/>
    </row>
    <row r="57" spans="4:37">
      <c r="S57" s="8">
        <v>54</v>
      </c>
      <c r="T57" s="6" t="str">
        <f t="array" ref="T57">IF(INDEX(値貼付!$A$2:$AX$121,$S57,MATCH(T$3,値貼付!$A$1:$AX$1,0))=0,"",INDEX(値貼付!$A$2:$AX$121,$S57,MATCH(T$3,値貼付!$A$1:$AX$1,0)))</f>
        <v/>
      </c>
      <c r="U57" s="6" t="str">
        <f t="array" ref="U57">IF(INDEX(値貼付!$A$2:$AX$121,$S57,MATCH(U$3,値貼付!$A$1:$AX$1,0))=0,"",INDEX(値貼付!$A$2:$AX$121,$S57,MATCH(U$3,値貼付!$A$1:$AX$1,0)))</f>
        <v/>
      </c>
      <c r="V57" s="6" t="str">
        <f t="array" ref="V57">IF(INDEX(値貼付!$A$2:$AX$121,$S57,MATCH(V$3,値貼付!$A$1:$AX$1,0))=0,"",INDEX(値貼付!$A$2:$AX$121,$S57,MATCH(V$3,値貼付!$A$1:$AX$1,0)))</f>
        <v/>
      </c>
      <c r="W57" s="6" t="str">
        <f t="array" ref="W57">IF(INDEX(値貼付!$A$2:$AX$121,$S57,MATCH(W$3,値貼付!$A$1:$AX$1,0))=0,"",INDEX(値貼付!$A$2:$AX$121,$S57,MATCH(W$3,値貼付!$A$1:$AX$1,0)))</f>
        <v/>
      </c>
      <c r="X57" s="6" t="str">
        <f t="array" ref="X57">IF(INDEX(値貼付!$A$2:$AX$121,$S57,MATCH(X$3,値貼付!$A$1:$AX$1,0))=0,"",INDEX(値貼付!$A$2:$AX$121,$S57,MATCH(X$3,値貼付!$A$1:$AX$1,0)))</f>
        <v/>
      </c>
      <c r="Y57" s="6" t="str">
        <f t="array" ref="Y57">IF(INDEX(値貼付!$A$2:$AX$121,$S57,MATCH(Y$3,値貼付!$A$1:$AX$1,0))=0,"",INDEX(値貼付!$A$2:$AX$121,$S57,MATCH(Y$3,値貼付!$A$1:$AX$1,0)))</f>
        <v/>
      </c>
      <c r="Z57" s="9" t="str">
        <f t="array" ref="Z57">IF(INDEX(値貼付!$A$2:$AX$121,$S57,MATCH(Z$3,値貼付!$A$1:$AX$1,0))=0,"",INDEX(値貼付!$A$2:$AX$121,$S57,MATCH(Z$3,値貼付!$A$1:$AX$1,0)))</f>
        <v/>
      </c>
      <c r="AA57" s="9" t="str">
        <f t="array" ref="AA57">IF(INDEX(値貼付!$A$2:$AX$121,$S57,MATCH(AA$3,値貼付!$A$1:$AX$1,0))=0,"",INDEX(値貼付!$A$2:$AX$121,$S57,MATCH(AA$3,値貼付!$A$1:$AX$1,0)))</f>
        <v/>
      </c>
      <c r="AB57" s="11" t="str">
        <f t="array" ref="AB57">IF(INDEX(値貼付!$A$2:$AX$121,$S57,MATCH(AB$3,値貼付!$A$1:$AX$1,0))=0,"",INDEX(値貼付!$A$2:$AX$121,$S57,MATCH(AB$3,値貼付!$A$1:$AX$1,0)))</f>
        <v/>
      </c>
      <c r="AC57" s="9" t="str">
        <f t="array" ref="AC57">IF(INDEX(値貼付!$A$2:$AX$121,$S57,MATCH(AC$3,値貼付!$A$1:$AX$1,0))=0,"",INDEX(値貼付!$A$2:$AX$121,$S57,MATCH(AC$3,値貼付!$A$1:$AX$1,0)))</f>
        <v/>
      </c>
      <c r="AD57" s="9" t="str">
        <f t="array" ref="AD57">IF(INDEX(値貼付!$A$2:$AX$121,$S57,MATCH(AD$3,値貼付!$A$1:$AX$1,0))=0,"",INDEX(値貼付!$A$2:$AX$121,$S57,MATCH(AD$3,値貼付!$A$1:$AX$1,0)))</f>
        <v/>
      </c>
      <c r="AE57" s="9" t="str">
        <f t="array" ref="AE57">IF(INDEX(値貼付!$A$2:$AX$121,$S57,MATCH(AE$3,値貼付!$A$1:$AX$1,0))=0,"",INDEX(値貼付!$A$2:$AX$121,$S57,MATCH(AE$3,値貼付!$A$1:$AX$1,0)))</f>
        <v/>
      </c>
      <c r="AF57" s="9" t="str">
        <f t="array" ref="AF57">IF(INDEX(値貼付!$A$2:$AX$121,$S57,MATCH(AF$3,値貼付!$A$1:$AX$1,0))=0,"",INDEX(値貼付!$A$2:$AX$121,$S57,MATCH(AF$3,値貼付!$A$1:$AX$1,0)))</f>
        <v/>
      </c>
      <c r="AG57" s="9" t="str">
        <f t="array" ref="AG57">IF(INDEX(値貼付!$A$2:$AX$121,$S57,MATCH(AG$3,値貼付!$A$1:$AX$1,0))=0,"",INDEX(値貼付!$A$2:$AX$121,$S57,MATCH(AG$3,値貼付!$A$1:$AX$1,0)))</f>
        <v/>
      </c>
      <c r="AH57" s="9" t="str">
        <f t="array" ref="AH57">IF(INDEX(値貼付!$A$2:$AX$121,$S57,MATCH(AH$3,値貼付!$A$1:$AX$1,0))=0,"",INDEX(値貼付!$A$2:$AX$121,$S57,MATCH(AH$3,値貼付!$A$1:$AX$1,0)))</f>
        <v/>
      </c>
      <c r="AI57" s="9" t="str">
        <f t="array" ref="AI57">IF(INDEX(値貼付!$A$2:$AX$121,$S57,MATCH(AA$3,値貼付!$A$1:$AX$1,0))=0,"",PHONETIC(INDEX(値貼付!$A$2:$AX$121,$S57,MATCH(AA$3,値貼付!$A$1:$AX$1,0))))</f>
        <v/>
      </c>
      <c r="AJ57" s="16"/>
      <c r="AK57" s="11"/>
    </row>
    <row r="58" spans="4:37">
      <c r="S58" s="8">
        <v>55</v>
      </c>
      <c r="T58" s="6" t="str">
        <f t="array" ref="T58">IF(INDEX(値貼付!$A$2:$AX$121,$S58,MATCH(T$3,値貼付!$A$1:$AX$1,0))=0,"",INDEX(値貼付!$A$2:$AX$121,$S58,MATCH(T$3,値貼付!$A$1:$AX$1,0)))</f>
        <v/>
      </c>
      <c r="U58" s="6" t="str">
        <f t="array" ref="U58">IF(INDEX(値貼付!$A$2:$AX$121,$S58,MATCH(U$3,値貼付!$A$1:$AX$1,0))=0,"",INDEX(値貼付!$A$2:$AX$121,$S58,MATCH(U$3,値貼付!$A$1:$AX$1,0)))</f>
        <v/>
      </c>
      <c r="V58" s="6" t="str">
        <f t="array" ref="V58">IF(INDEX(値貼付!$A$2:$AX$121,$S58,MATCH(V$3,値貼付!$A$1:$AX$1,0))=0,"",INDEX(値貼付!$A$2:$AX$121,$S58,MATCH(V$3,値貼付!$A$1:$AX$1,0)))</f>
        <v/>
      </c>
      <c r="W58" s="6" t="str">
        <f t="array" ref="W58">IF(INDEX(値貼付!$A$2:$AX$121,$S58,MATCH(W$3,値貼付!$A$1:$AX$1,0))=0,"",INDEX(値貼付!$A$2:$AX$121,$S58,MATCH(W$3,値貼付!$A$1:$AX$1,0)))</f>
        <v/>
      </c>
      <c r="X58" s="6" t="str">
        <f t="array" ref="X58">IF(INDEX(値貼付!$A$2:$AX$121,$S58,MATCH(X$3,値貼付!$A$1:$AX$1,0))=0,"",INDEX(値貼付!$A$2:$AX$121,$S58,MATCH(X$3,値貼付!$A$1:$AX$1,0)))</f>
        <v/>
      </c>
      <c r="Y58" s="6" t="str">
        <f t="array" ref="Y58">IF(INDEX(値貼付!$A$2:$AX$121,$S58,MATCH(Y$3,値貼付!$A$1:$AX$1,0))=0,"",INDEX(値貼付!$A$2:$AX$121,$S58,MATCH(Y$3,値貼付!$A$1:$AX$1,0)))</f>
        <v/>
      </c>
      <c r="Z58" s="9" t="str">
        <f t="array" ref="Z58">IF(INDEX(値貼付!$A$2:$AX$121,$S58,MATCH(Z$3,値貼付!$A$1:$AX$1,0))=0,"",INDEX(値貼付!$A$2:$AX$121,$S58,MATCH(Z$3,値貼付!$A$1:$AX$1,0)))</f>
        <v/>
      </c>
      <c r="AA58" s="9" t="str">
        <f t="array" ref="AA58">IF(INDEX(値貼付!$A$2:$AX$121,$S58,MATCH(AA$3,値貼付!$A$1:$AX$1,0))=0,"",INDEX(値貼付!$A$2:$AX$121,$S58,MATCH(AA$3,値貼付!$A$1:$AX$1,0)))</f>
        <v/>
      </c>
      <c r="AB58" s="11" t="str">
        <f t="array" ref="AB58">IF(INDEX(値貼付!$A$2:$AX$121,$S58,MATCH(AB$3,値貼付!$A$1:$AX$1,0))=0,"",INDEX(値貼付!$A$2:$AX$121,$S58,MATCH(AB$3,値貼付!$A$1:$AX$1,0)))</f>
        <v/>
      </c>
      <c r="AC58" s="9" t="str">
        <f t="array" ref="AC58">IF(INDEX(値貼付!$A$2:$AX$121,$S58,MATCH(AC$3,値貼付!$A$1:$AX$1,0))=0,"",INDEX(値貼付!$A$2:$AX$121,$S58,MATCH(AC$3,値貼付!$A$1:$AX$1,0)))</f>
        <v/>
      </c>
      <c r="AD58" s="9" t="str">
        <f t="array" ref="AD58">IF(INDEX(値貼付!$A$2:$AX$121,$S58,MATCH(AD$3,値貼付!$A$1:$AX$1,0))=0,"",INDEX(値貼付!$A$2:$AX$121,$S58,MATCH(AD$3,値貼付!$A$1:$AX$1,0)))</f>
        <v/>
      </c>
      <c r="AE58" s="9" t="str">
        <f t="array" ref="AE58">IF(INDEX(値貼付!$A$2:$AX$121,$S58,MATCH(AE$3,値貼付!$A$1:$AX$1,0))=0,"",INDEX(値貼付!$A$2:$AX$121,$S58,MATCH(AE$3,値貼付!$A$1:$AX$1,0)))</f>
        <v/>
      </c>
      <c r="AF58" s="9" t="str">
        <f t="array" ref="AF58">IF(INDEX(値貼付!$A$2:$AX$121,$S58,MATCH(AF$3,値貼付!$A$1:$AX$1,0))=0,"",INDEX(値貼付!$A$2:$AX$121,$S58,MATCH(AF$3,値貼付!$A$1:$AX$1,0)))</f>
        <v/>
      </c>
      <c r="AG58" s="9" t="str">
        <f t="array" ref="AG58">IF(INDEX(値貼付!$A$2:$AX$121,$S58,MATCH(AG$3,値貼付!$A$1:$AX$1,0))=0,"",INDEX(値貼付!$A$2:$AX$121,$S58,MATCH(AG$3,値貼付!$A$1:$AX$1,0)))</f>
        <v/>
      </c>
      <c r="AH58" s="9" t="str">
        <f t="array" ref="AH58">IF(INDEX(値貼付!$A$2:$AX$121,$S58,MATCH(AH$3,値貼付!$A$1:$AX$1,0))=0,"",INDEX(値貼付!$A$2:$AX$121,$S58,MATCH(AH$3,値貼付!$A$1:$AX$1,0)))</f>
        <v/>
      </c>
      <c r="AI58" s="9" t="str">
        <f t="array" ref="AI58">IF(INDEX(値貼付!$A$2:$AX$121,$S58,MATCH(AA$3,値貼付!$A$1:$AX$1,0))=0,"",PHONETIC(INDEX(値貼付!$A$2:$AX$121,$S58,MATCH(AA$3,値貼付!$A$1:$AX$1,0))))</f>
        <v/>
      </c>
      <c r="AJ58" s="16"/>
      <c r="AK58" s="11"/>
    </row>
    <row r="59" spans="4:37">
      <c r="S59" s="8">
        <v>56</v>
      </c>
      <c r="T59" s="6" t="str">
        <f t="array" ref="T59">IF(INDEX(値貼付!$A$2:$AX$121,$S59,MATCH(T$3,値貼付!$A$1:$AX$1,0))=0,"",INDEX(値貼付!$A$2:$AX$121,$S59,MATCH(T$3,値貼付!$A$1:$AX$1,0)))</f>
        <v/>
      </c>
      <c r="U59" s="6" t="str">
        <f t="array" ref="U59">IF(INDEX(値貼付!$A$2:$AX$121,$S59,MATCH(U$3,値貼付!$A$1:$AX$1,0))=0,"",INDEX(値貼付!$A$2:$AX$121,$S59,MATCH(U$3,値貼付!$A$1:$AX$1,0)))</f>
        <v/>
      </c>
      <c r="V59" s="6" t="str">
        <f t="array" ref="V59">IF(INDEX(値貼付!$A$2:$AX$121,$S59,MATCH(V$3,値貼付!$A$1:$AX$1,0))=0,"",INDEX(値貼付!$A$2:$AX$121,$S59,MATCH(V$3,値貼付!$A$1:$AX$1,0)))</f>
        <v/>
      </c>
      <c r="W59" s="6" t="str">
        <f t="array" ref="W59">IF(INDEX(値貼付!$A$2:$AX$121,$S59,MATCH(W$3,値貼付!$A$1:$AX$1,0))=0,"",INDEX(値貼付!$A$2:$AX$121,$S59,MATCH(W$3,値貼付!$A$1:$AX$1,0)))</f>
        <v/>
      </c>
      <c r="X59" s="6" t="str">
        <f t="array" ref="X59">IF(INDEX(値貼付!$A$2:$AX$121,$S59,MATCH(X$3,値貼付!$A$1:$AX$1,0))=0,"",INDEX(値貼付!$A$2:$AX$121,$S59,MATCH(X$3,値貼付!$A$1:$AX$1,0)))</f>
        <v/>
      </c>
      <c r="Y59" s="6" t="str">
        <f t="array" ref="Y59">IF(INDEX(値貼付!$A$2:$AX$121,$S59,MATCH(Y$3,値貼付!$A$1:$AX$1,0))=0,"",INDEX(値貼付!$A$2:$AX$121,$S59,MATCH(Y$3,値貼付!$A$1:$AX$1,0)))</f>
        <v/>
      </c>
      <c r="Z59" s="9" t="str">
        <f t="array" ref="Z59">IF(INDEX(値貼付!$A$2:$AX$121,$S59,MATCH(Z$3,値貼付!$A$1:$AX$1,0))=0,"",INDEX(値貼付!$A$2:$AX$121,$S59,MATCH(Z$3,値貼付!$A$1:$AX$1,0)))</f>
        <v/>
      </c>
      <c r="AA59" s="9" t="str">
        <f t="array" ref="AA59">IF(INDEX(値貼付!$A$2:$AX$121,$S59,MATCH(AA$3,値貼付!$A$1:$AX$1,0))=0,"",INDEX(値貼付!$A$2:$AX$121,$S59,MATCH(AA$3,値貼付!$A$1:$AX$1,0)))</f>
        <v/>
      </c>
      <c r="AB59" s="11" t="str">
        <f t="array" ref="AB59">IF(INDEX(値貼付!$A$2:$AX$121,$S59,MATCH(AB$3,値貼付!$A$1:$AX$1,0))=0,"",INDEX(値貼付!$A$2:$AX$121,$S59,MATCH(AB$3,値貼付!$A$1:$AX$1,0)))</f>
        <v/>
      </c>
      <c r="AC59" s="9" t="str">
        <f t="array" ref="AC59">IF(INDEX(値貼付!$A$2:$AX$121,$S59,MATCH(AC$3,値貼付!$A$1:$AX$1,0))=0,"",INDEX(値貼付!$A$2:$AX$121,$S59,MATCH(AC$3,値貼付!$A$1:$AX$1,0)))</f>
        <v/>
      </c>
      <c r="AD59" s="9" t="str">
        <f t="array" ref="AD59">IF(INDEX(値貼付!$A$2:$AX$121,$S59,MATCH(AD$3,値貼付!$A$1:$AX$1,0))=0,"",INDEX(値貼付!$A$2:$AX$121,$S59,MATCH(AD$3,値貼付!$A$1:$AX$1,0)))</f>
        <v/>
      </c>
      <c r="AE59" s="9" t="str">
        <f t="array" ref="AE59">IF(INDEX(値貼付!$A$2:$AX$121,$S59,MATCH(AE$3,値貼付!$A$1:$AX$1,0))=0,"",INDEX(値貼付!$A$2:$AX$121,$S59,MATCH(AE$3,値貼付!$A$1:$AX$1,0)))</f>
        <v/>
      </c>
      <c r="AF59" s="9" t="str">
        <f t="array" ref="AF59">IF(INDEX(値貼付!$A$2:$AX$121,$S59,MATCH(AF$3,値貼付!$A$1:$AX$1,0))=0,"",INDEX(値貼付!$A$2:$AX$121,$S59,MATCH(AF$3,値貼付!$A$1:$AX$1,0)))</f>
        <v/>
      </c>
      <c r="AG59" s="9" t="str">
        <f t="array" ref="AG59">IF(INDEX(値貼付!$A$2:$AX$121,$S59,MATCH(AG$3,値貼付!$A$1:$AX$1,0))=0,"",INDEX(値貼付!$A$2:$AX$121,$S59,MATCH(AG$3,値貼付!$A$1:$AX$1,0)))</f>
        <v/>
      </c>
      <c r="AH59" s="9" t="str">
        <f t="array" ref="AH59">IF(INDEX(値貼付!$A$2:$AX$121,$S59,MATCH(AH$3,値貼付!$A$1:$AX$1,0))=0,"",INDEX(値貼付!$A$2:$AX$121,$S59,MATCH(AH$3,値貼付!$A$1:$AX$1,0)))</f>
        <v/>
      </c>
      <c r="AI59" s="9" t="str">
        <f t="array" ref="AI59">IF(INDEX(値貼付!$A$2:$AX$121,$S59,MATCH(AA$3,値貼付!$A$1:$AX$1,0))=0,"",PHONETIC(INDEX(値貼付!$A$2:$AX$121,$S59,MATCH(AA$3,値貼付!$A$1:$AX$1,0))))</f>
        <v/>
      </c>
      <c r="AJ59" s="16"/>
      <c r="AK59" s="11"/>
    </row>
    <row r="60" spans="4:37">
      <c r="S60" s="8">
        <v>57</v>
      </c>
      <c r="T60" s="6" t="str">
        <f t="array" ref="T60">IF(INDEX(値貼付!$A$2:$AX$121,$S60,MATCH(T$3,値貼付!$A$1:$AX$1,0))=0,"",INDEX(値貼付!$A$2:$AX$121,$S60,MATCH(T$3,値貼付!$A$1:$AX$1,0)))</f>
        <v/>
      </c>
      <c r="U60" s="6" t="str">
        <f t="array" ref="U60">IF(INDEX(値貼付!$A$2:$AX$121,$S60,MATCH(U$3,値貼付!$A$1:$AX$1,0))=0,"",INDEX(値貼付!$A$2:$AX$121,$S60,MATCH(U$3,値貼付!$A$1:$AX$1,0)))</f>
        <v/>
      </c>
      <c r="V60" s="6" t="str">
        <f t="array" ref="V60">IF(INDEX(値貼付!$A$2:$AX$121,$S60,MATCH(V$3,値貼付!$A$1:$AX$1,0))=0,"",INDEX(値貼付!$A$2:$AX$121,$S60,MATCH(V$3,値貼付!$A$1:$AX$1,0)))</f>
        <v/>
      </c>
      <c r="W60" s="6" t="str">
        <f t="array" ref="W60">IF(INDEX(値貼付!$A$2:$AX$121,$S60,MATCH(W$3,値貼付!$A$1:$AX$1,0))=0,"",INDEX(値貼付!$A$2:$AX$121,$S60,MATCH(W$3,値貼付!$A$1:$AX$1,0)))</f>
        <v/>
      </c>
      <c r="X60" s="6" t="str">
        <f t="array" ref="X60">IF(INDEX(値貼付!$A$2:$AX$121,$S60,MATCH(X$3,値貼付!$A$1:$AX$1,0))=0,"",INDEX(値貼付!$A$2:$AX$121,$S60,MATCH(X$3,値貼付!$A$1:$AX$1,0)))</f>
        <v/>
      </c>
      <c r="Y60" s="6" t="str">
        <f t="array" ref="Y60">IF(INDEX(値貼付!$A$2:$AX$121,$S60,MATCH(Y$3,値貼付!$A$1:$AX$1,0))=0,"",INDEX(値貼付!$A$2:$AX$121,$S60,MATCH(Y$3,値貼付!$A$1:$AX$1,0)))</f>
        <v/>
      </c>
      <c r="Z60" s="9" t="str">
        <f t="array" ref="Z60">IF(INDEX(値貼付!$A$2:$AX$121,$S60,MATCH(Z$3,値貼付!$A$1:$AX$1,0))=0,"",INDEX(値貼付!$A$2:$AX$121,$S60,MATCH(Z$3,値貼付!$A$1:$AX$1,0)))</f>
        <v/>
      </c>
      <c r="AA60" s="9" t="str">
        <f t="array" ref="AA60">IF(INDEX(値貼付!$A$2:$AX$121,$S60,MATCH(AA$3,値貼付!$A$1:$AX$1,0))=0,"",INDEX(値貼付!$A$2:$AX$121,$S60,MATCH(AA$3,値貼付!$A$1:$AX$1,0)))</f>
        <v/>
      </c>
      <c r="AB60" s="11" t="str">
        <f t="array" ref="AB60">IF(INDEX(値貼付!$A$2:$AX$121,$S60,MATCH(AB$3,値貼付!$A$1:$AX$1,0))=0,"",INDEX(値貼付!$A$2:$AX$121,$S60,MATCH(AB$3,値貼付!$A$1:$AX$1,0)))</f>
        <v/>
      </c>
      <c r="AC60" s="9" t="str">
        <f t="array" ref="AC60">IF(INDEX(値貼付!$A$2:$AX$121,$S60,MATCH(AC$3,値貼付!$A$1:$AX$1,0))=0,"",INDEX(値貼付!$A$2:$AX$121,$S60,MATCH(AC$3,値貼付!$A$1:$AX$1,0)))</f>
        <v/>
      </c>
      <c r="AD60" s="9" t="str">
        <f t="array" ref="AD60">IF(INDEX(値貼付!$A$2:$AX$121,$S60,MATCH(AD$3,値貼付!$A$1:$AX$1,0))=0,"",INDEX(値貼付!$A$2:$AX$121,$S60,MATCH(AD$3,値貼付!$A$1:$AX$1,0)))</f>
        <v/>
      </c>
      <c r="AE60" s="9" t="str">
        <f t="array" ref="AE60">IF(INDEX(値貼付!$A$2:$AX$121,$S60,MATCH(AE$3,値貼付!$A$1:$AX$1,0))=0,"",INDEX(値貼付!$A$2:$AX$121,$S60,MATCH(AE$3,値貼付!$A$1:$AX$1,0)))</f>
        <v/>
      </c>
      <c r="AF60" s="9" t="str">
        <f t="array" ref="AF60">IF(INDEX(値貼付!$A$2:$AX$121,$S60,MATCH(AF$3,値貼付!$A$1:$AX$1,0))=0,"",INDEX(値貼付!$A$2:$AX$121,$S60,MATCH(AF$3,値貼付!$A$1:$AX$1,0)))</f>
        <v/>
      </c>
      <c r="AG60" s="9" t="str">
        <f t="array" ref="AG60">IF(INDEX(値貼付!$A$2:$AX$121,$S60,MATCH(AG$3,値貼付!$A$1:$AX$1,0))=0,"",INDEX(値貼付!$A$2:$AX$121,$S60,MATCH(AG$3,値貼付!$A$1:$AX$1,0)))</f>
        <v/>
      </c>
      <c r="AH60" s="9" t="str">
        <f t="array" ref="AH60">IF(INDEX(値貼付!$A$2:$AX$121,$S60,MATCH(AH$3,値貼付!$A$1:$AX$1,0))=0,"",INDEX(値貼付!$A$2:$AX$121,$S60,MATCH(AH$3,値貼付!$A$1:$AX$1,0)))</f>
        <v/>
      </c>
      <c r="AI60" s="9" t="str">
        <f t="array" ref="AI60">IF(INDEX(値貼付!$A$2:$AX$121,$S60,MATCH(AA$3,値貼付!$A$1:$AX$1,0))=0,"",PHONETIC(INDEX(値貼付!$A$2:$AX$121,$S60,MATCH(AA$3,値貼付!$A$1:$AX$1,0))))</f>
        <v/>
      </c>
      <c r="AJ60" s="16"/>
      <c r="AK60" s="11"/>
    </row>
    <row r="61" spans="4:37">
      <c r="S61" s="8">
        <v>58</v>
      </c>
      <c r="T61" s="6" t="str">
        <f t="array" ref="T61">IF(INDEX(値貼付!$A$2:$AX$121,$S61,MATCH(T$3,値貼付!$A$1:$AX$1,0))=0,"",INDEX(値貼付!$A$2:$AX$121,$S61,MATCH(T$3,値貼付!$A$1:$AX$1,0)))</f>
        <v/>
      </c>
      <c r="U61" s="6" t="str">
        <f t="array" ref="U61">IF(INDEX(値貼付!$A$2:$AX$121,$S61,MATCH(U$3,値貼付!$A$1:$AX$1,0))=0,"",INDEX(値貼付!$A$2:$AX$121,$S61,MATCH(U$3,値貼付!$A$1:$AX$1,0)))</f>
        <v/>
      </c>
      <c r="V61" s="6" t="str">
        <f t="array" ref="V61">IF(INDEX(値貼付!$A$2:$AX$121,$S61,MATCH(V$3,値貼付!$A$1:$AX$1,0))=0,"",INDEX(値貼付!$A$2:$AX$121,$S61,MATCH(V$3,値貼付!$A$1:$AX$1,0)))</f>
        <v/>
      </c>
      <c r="W61" s="6" t="str">
        <f t="array" ref="W61">IF(INDEX(値貼付!$A$2:$AX$121,$S61,MATCH(W$3,値貼付!$A$1:$AX$1,0))=0,"",INDEX(値貼付!$A$2:$AX$121,$S61,MATCH(W$3,値貼付!$A$1:$AX$1,0)))</f>
        <v/>
      </c>
      <c r="X61" s="6" t="str">
        <f t="array" ref="X61">IF(INDEX(値貼付!$A$2:$AX$121,$S61,MATCH(X$3,値貼付!$A$1:$AX$1,0))=0,"",INDEX(値貼付!$A$2:$AX$121,$S61,MATCH(X$3,値貼付!$A$1:$AX$1,0)))</f>
        <v/>
      </c>
      <c r="Y61" s="6" t="str">
        <f t="array" ref="Y61">IF(INDEX(値貼付!$A$2:$AX$121,$S61,MATCH(Y$3,値貼付!$A$1:$AX$1,0))=0,"",INDEX(値貼付!$A$2:$AX$121,$S61,MATCH(Y$3,値貼付!$A$1:$AX$1,0)))</f>
        <v/>
      </c>
      <c r="Z61" s="9" t="str">
        <f t="array" ref="Z61">IF(INDEX(値貼付!$A$2:$AX$121,$S61,MATCH(Z$3,値貼付!$A$1:$AX$1,0))=0,"",INDEX(値貼付!$A$2:$AX$121,$S61,MATCH(Z$3,値貼付!$A$1:$AX$1,0)))</f>
        <v/>
      </c>
      <c r="AA61" s="9" t="str">
        <f t="array" ref="AA61">IF(INDEX(値貼付!$A$2:$AX$121,$S61,MATCH(AA$3,値貼付!$A$1:$AX$1,0))=0,"",INDEX(値貼付!$A$2:$AX$121,$S61,MATCH(AA$3,値貼付!$A$1:$AX$1,0)))</f>
        <v/>
      </c>
      <c r="AB61" s="11" t="str">
        <f t="array" ref="AB61">IF(INDEX(値貼付!$A$2:$AX$121,$S61,MATCH(AB$3,値貼付!$A$1:$AX$1,0))=0,"",INDEX(値貼付!$A$2:$AX$121,$S61,MATCH(AB$3,値貼付!$A$1:$AX$1,0)))</f>
        <v/>
      </c>
      <c r="AC61" s="9" t="str">
        <f t="array" ref="AC61">IF(INDEX(値貼付!$A$2:$AX$121,$S61,MATCH(AC$3,値貼付!$A$1:$AX$1,0))=0,"",INDEX(値貼付!$A$2:$AX$121,$S61,MATCH(AC$3,値貼付!$A$1:$AX$1,0)))</f>
        <v/>
      </c>
      <c r="AD61" s="9" t="str">
        <f t="array" ref="AD61">IF(INDEX(値貼付!$A$2:$AX$121,$S61,MATCH(AD$3,値貼付!$A$1:$AX$1,0))=0,"",INDEX(値貼付!$A$2:$AX$121,$S61,MATCH(AD$3,値貼付!$A$1:$AX$1,0)))</f>
        <v/>
      </c>
      <c r="AE61" s="9" t="str">
        <f t="array" ref="AE61">IF(INDEX(値貼付!$A$2:$AX$121,$S61,MATCH(AE$3,値貼付!$A$1:$AX$1,0))=0,"",INDEX(値貼付!$A$2:$AX$121,$S61,MATCH(AE$3,値貼付!$A$1:$AX$1,0)))</f>
        <v/>
      </c>
      <c r="AF61" s="9" t="str">
        <f t="array" ref="AF61">IF(INDEX(値貼付!$A$2:$AX$121,$S61,MATCH(AF$3,値貼付!$A$1:$AX$1,0))=0,"",INDEX(値貼付!$A$2:$AX$121,$S61,MATCH(AF$3,値貼付!$A$1:$AX$1,0)))</f>
        <v/>
      </c>
      <c r="AG61" s="9" t="str">
        <f t="array" ref="AG61">IF(INDEX(値貼付!$A$2:$AX$121,$S61,MATCH(AG$3,値貼付!$A$1:$AX$1,0))=0,"",INDEX(値貼付!$A$2:$AX$121,$S61,MATCH(AG$3,値貼付!$A$1:$AX$1,0)))</f>
        <v/>
      </c>
      <c r="AH61" s="9" t="str">
        <f t="array" ref="AH61">IF(INDEX(値貼付!$A$2:$AX$121,$S61,MATCH(AH$3,値貼付!$A$1:$AX$1,0))=0,"",INDEX(値貼付!$A$2:$AX$121,$S61,MATCH(AH$3,値貼付!$A$1:$AX$1,0)))</f>
        <v/>
      </c>
      <c r="AI61" s="9" t="str">
        <f t="array" ref="AI61">IF(INDEX(値貼付!$A$2:$AX$121,$S61,MATCH(AA$3,値貼付!$A$1:$AX$1,0))=0,"",PHONETIC(INDEX(値貼付!$A$2:$AX$121,$S61,MATCH(AA$3,値貼付!$A$1:$AX$1,0))))</f>
        <v/>
      </c>
      <c r="AJ61" s="16"/>
      <c r="AK61" s="11"/>
    </row>
    <row r="62" spans="4:37">
      <c r="S62" s="8">
        <v>59</v>
      </c>
      <c r="T62" s="6" t="str">
        <f t="array" ref="T62">IF(INDEX(値貼付!$A$2:$AX$121,$S62,MATCH(T$3,値貼付!$A$1:$AX$1,0))=0,"",INDEX(値貼付!$A$2:$AX$121,$S62,MATCH(T$3,値貼付!$A$1:$AX$1,0)))</f>
        <v/>
      </c>
      <c r="U62" s="6"/>
      <c r="V62" s="6"/>
      <c r="W62" s="6"/>
      <c r="X62" s="6"/>
      <c r="Y62" s="16"/>
      <c r="Z62" s="17"/>
      <c r="AA62" s="17"/>
      <c r="AB62" s="18"/>
      <c r="AC62" s="17"/>
      <c r="AD62" s="17"/>
      <c r="AE62" s="17"/>
      <c r="AF62" s="17"/>
      <c r="AG62" s="17"/>
      <c r="AH62" s="17"/>
      <c r="AI62" s="9" t="str">
        <f t="array" ref="AI62">IF(INDEX(値貼付!$A$2:$AX$121,$S62,MATCH(AA$3,値貼付!$A$1:$AX$1,0))=0,"",PHONETIC(INDEX(値貼付!$A$2:$AX$121,$S62,MATCH(AA$3,値貼付!$A$1:$AX$1,0))))</f>
        <v/>
      </c>
      <c r="AJ62" s="16"/>
      <c r="AK62" s="11"/>
    </row>
    <row r="63" spans="4:37">
      <c r="S63" s="8">
        <v>60</v>
      </c>
      <c r="T63" s="6" t="str">
        <f t="array" ref="T63">IF(INDEX(値貼付!$A$2:$AX$121,$S63,MATCH(T$3,値貼付!$A$1:$AX$1,0))=0,"",INDEX(値貼付!$A$2:$AX$121,$S63,MATCH(T$3,値貼付!$A$1:$AX$1,0)))</f>
        <v/>
      </c>
      <c r="U63" s="6"/>
      <c r="V63" s="6"/>
      <c r="W63" s="6"/>
      <c r="X63" s="6"/>
      <c r="Y63" s="16"/>
      <c r="Z63" s="17"/>
      <c r="AA63" s="17"/>
      <c r="AB63" s="18"/>
      <c r="AC63" s="17"/>
      <c r="AD63" s="17"/>
      <c r="AE63" s="17"/>
      <c r="AF63" s="17"/>
      <c r="AG63" s="17"/>
      <c r="AH63" s="17"/>
      <c r="AI63" s="9" t="str">
        <f t="array" ref="AI63">IF(INDEX(値貼付!$A$2:$AX$121,$S63,MATCH(AA$3,値貼付!$A$1:$AX$1,0))=0,"",PHONETIC(INDEX(値貼付!$A$2:$AX$121,$S63,MATCH(AA$3,値貼付!$A$1:$AX$1,0))))</f>
        <v/>
      </c>
      <c r="AJ63" s="16"/>
      <c r="AK63" s="11"/>
    </row>
    <row r="64" spans="4:37">
      <c r="S64" s="8">
        <v>61</v>
      </c>
      <c r="T64" s="6" t="str">
        <f t="array" ref="T64">IF(INDEX(値貼付!$A$2:$AX$121,$S64,MATCH(T$3,値貼付!$A$1:$AX$1,0))=0,"",INDEX(値貼付!$A$2:$AX$121,$S64,MATCH(T$3,値貼付!$A$1:$AX$1,0)))</f>
        <v/>
      </c>
      <c r="U64" s="6"/>
      <c r="V64" s="6"/>
      <c r="W64" s="6"/>
      <c r="X64" s="6"/>
      <c r="Y64" s="16"/>
      <c r="Z64" s="17"/>
      <c r="AA64" s="17"/>
      <c r="AB64" s="18"/>
      <c r="AC64" s="17"/>
      <c r="AD64" s="17"/>
      <c r="AE64" s="17"/>
      <c r="AF64" s="17"/>
      <c r="AG64" s="17"/>
      <c r="AH64" s="17"/>
      <c r="AI64" s="9" t="str">
        <f t="array" ref="AI64">IF(INDEX(値貼付!$A$2:$AX$121,$S64,MATCH(AA$3,値貼付!$A$1:$AX$1,0))=0,"",PHONETIC(INDEX(値貼付!$A$2:$AX$121,$S64,MATCH(AA$3,値貼付!$A$1:$AX$1,0))))</f>
        <v/>
      </c>
      <c r="AJ64" s="16"/>
      <c r="AK64" s="11"/>
    </row>
    <row r="65" spans="19:37">
      <c r="S65" s="8">
        <v>62</v>
      </c>
      <c r="T65" s="6" t="str">
        <f t="array" ref="T65">IF(INDEX(値貼付!$A$2:$AX$121,$S65,MATCH(T$3,値貼付!$A$1:$AX$1,0))=0,"",INDEX(値貼付!$A$2:$AX$121,$S65,MATCH(T$3,値貼付!$A$1:$AX$1,0)))</f>
        <v/>
      </c>
      <c r="U65" s="6"/>
      <c r="V65" s="6"/>
      <c r="W65" s="6"/>
      <c r="X65" s="6"/>
      <c r="Y65" s="16"/>
      <c r="Z65" s="17"/>
      <c r="AA65" s="17"/>
      <c r="AB65" s="18"/>
      <c r="AC65" s="17"/>
      <c r="AD65" s="17"/>
      <c r="AE65" s="17"/>
      <c r="AF65" s="17"/>
      <c r="AG65" s="17"/>
      <c r="AH65" s="17"/>
      <c r="AI65" s="9" t="str">
        <f t="array" ref="AI65">IF(INDEX(値貼付!$A$2:$AX$121,$S65,MATCH(AA$3,値貼付!$A$1:$AX$1,0))=0,"",PHONETIC(INDEX(値貼付!$A$2:$AX$121,$S65,MATCH(AA$3,値貼付!$A$1:$AX$1,0))))</f>
        <v/>
      </c>
      <c r="AJ65" s="16"/>
      <c r="AK65" s="11"/>
    </row>
    <row r="66" spans="19:37">
      <c r="S66" s="8">
        <v>63</v>
      </c>
      <c r="T66" s="6" t="str">
        <f t="array" ref="T66">IF(INDEX(値貼付!$A$2:$AX$121,$S66,MATCH(T$3,値貼付!$A$1:$AX$1,0))=0,"",INDEX(値貼付!$A$2:$AX$121,$S66,MATCH(T$3,値貼付!$A$1:$AX$1,0)))</f>
        <v/>
      </c>
      <c r="U66" s="6"/>
      <c r="V66" s="6"/>
      <c r="W66" s="6"/>
      <c r="X66" s="6"/>
      <c r="Y66" s="16"/>
      <c r="Z66" s="17"/>
      <c r="AA66" s="17"/>
      <c r="AB66" s="18"/>
      <c r="AC66" s="17"/>
      <c r="AD66" s="17"/>
      <c r="AE66" s="17"/>
      <c r="AF66" s="17"/>
      <c r="AG66" s="17"/>
      <c r="AH66" s="17"/>
      <c r="AI66" s="9" t="str">
        <f t="array" ref="AI66">IF(INDEX(値貼付!$A$2:$AX$121,$S66,MATCH(AA$3,値貼付!$A$1:$AX$1,0))=0,"",PHONETIC(INDEX(値貼付!$A$2:$AX$121,$S66,MATCH(AA$3,値貼付!$A$1:$AX$1,0))))</f>
        <v/>
      </c>
      <c r="AJ66" s="16"/>
      <c r="AK66" s="11"/>
    </row>
    <row r="67" spans="19:37">
      <c r="S67" s="8">
        <v>64</v>
      </c>
      <c r="T67" s="6" t="str">
        <f t="array" ref="T67">IF(INDEX(値貼付!$A$2:$AX$121,$S67,MATCH(T$3,値貼付!$A$1:$AX$1,0))=0,"",INDEX(値貼付!$A$2:$AX$121,$S67,MATCH(T$3,値貼付!$A$1:$AX$1,0)))</f>
        <v/>
      </c>
      <c r="U67" s="6"/>
      <c r="V67" s="6"/>
      <c r="W67" s="6"/>
      <c r="X67" s="6"/>
      <c r="Y67" s="16"/>
      <c r="Z67" s="17"/>
      <c r="AA67" s="17"/>
      <c r="AB67" s="18"/>
      <c r="AC67" s="17"/>
      <c r="AD67" s="17"/>
      <c r="AE67" s="17"/>
      <c r="AF67" s="17"/>
      <c r="AG67" s="17"/>
      <c r="AH67" s="17"/>
      <c r="AI67" s="9" t="str">
        <f t="array" ref="AI67">IF(INDEX(値貼付!$A$2:$AX$121,$S67,MATCH(AA$3,値貼付!$A$1:$AX$1,0))=0,"",PHONETIC(INDEX(値貼付!$A$2:$AX$121,$S67,MATCH(AA$3,値貼付!$A$1:$AX$1,0))))</f>
        <v/>
      </c>
      <c r="AJ67" s="16"/>
      <c r="AK67" s="11"/>
    </row>
    <row r="68" spans="19:37">
      <c r="S68" s="8">
        <v>65</v>
      </c>
      <c r="T68" s="6" t="str">
        <f t="array" ref="T68">IF(INDEX(値貼付!$A$2:$AX$121,$S68,MATCH(T$3,値貼付!$A$1:$AX$1,0))=0,"",INDEX(値貼付!$A$2:$AX$121,$S68,MATCH(T$3,値貼付!$A$1:$AX$1,0)))</f>
        <v/>
      </c>
      <c r="U68" s="6"/>
      <c r="V68" s="6"/>
      <c r="W68" s="6"/>
      <c r="X68" s="6"/>
      <c r="Y68" s="16"/>
      <c r="Z68" s="17"/>
      <c r="AA68" s="17"/>
      <c r="AB68" s="18"/>
      <c r="AC68" s="17"/>
      <c r="AD68" s="17"/>
      <c r="AE68" s="17"/>
      <c r="AF68" s="17"/>
      <c r="AG68" s="17"/>
      <c r="AH68" s="17"/>
      <c r="AI68" s="9" t="str">
        <f t="array" ref="AI68">IF(INDEX(値貼付!$A$2:$AX$121,$S68,MATCH(AA$3,値貼付!$A$1:$AX$1,0))=0,"",PHONETIC(INDEX(値貼付!$A$2:$AX$121,$S68,MATCH(AA$3,値貼付!$A$1:$AX$1,0))))</f>
        <v/>
      </c>
      <c r="AJ68" s="16"/>
      <c r="AK68" s="11"/>
    </row>
    <row r="69" spans="19:37">
      <c r="S69" s="8">
        <v>66</v>
      </c>
      <c r="T69" s="6" t="str">
        <f t="array" ref="T69">IF(INDEX(値貼付!$A$2:$AX$121,$S69,MATCH(T$3,値貼付!$A$1:$AX$1,0))=0,"",INDEX(値貼付!$A$2:$AX$121,$S69,MATCH(T$3,値貼付!$A$1:$AX$1,0)))</f>
        <v/>
      </c>
      <c r="U69" s="6"/>
      <c r="V69" s="6"/>
      <c r="W69" s="6"/>
      <c r="X69" s="6"/>
      <c r="Y69" s="16"/>
      <c r="Z69" s="17"/>
      <c r="AA69" s="17"/>
      <c r="AB69" s="18"/>
      <c r="AC69" s="17"/>
      <c r="AD69" s="17"/>
      <c r="AE69" s="17"/>
      <c r="AF69" s="17"/>
      <c r="AG69" s="17"/>
      <c r="AH69" s="17"/>
      <c r="AI69" s="9" t="str">
        <f t="array" ref="AI69">IF(INDEX(値貼付!$A$2:$AX$121,$S69,MATCH(AA$3,値貼付!$A$1:$AX$1,0))=0,"",PHONETIC(INDEX(値貼付!$A$2:$AX$121,$S69,MATCH(AA$3,値貼付!$A$1:$AX$1,0))))</f>
        <v/>
      </c>
      <c r="AJ69" s="16"/>
      <c r="AK69" s="11"/>
    </row>
    <row r="70" spans="19:37">
      <c r="S70" s="8">
        <v>67</v>
      </c>
      <c r="T70" s="6" t="str">
        <f t="array" ref="T70">IF(INDEX(値貼付!$A$2:$AX$121,$S70,MATCH(T$3,値貼付!$A$1:$AX$1,0))=0,"",INDEX(値貼付!$A$2:$AX$121,$S70,MATCH(T$3,値貼付!$A$1:$AX$1,0)))</f>
        <v/>
      </c>
      <c r="U70" s="6"/>
      <c r="V70" s="6"/>
      <c r="W70" s="6"/>
      <c r="X70" s="6"/>
      <c r="Y70" s="16"/>
      <c r="Z70" s="17"/>
      <c r="AA70" s="17"/>
      <c r="AB70" s="18"/>
      <c r="AC70" s="17"/>
      <c r="AD70" s="17"/>
      <c r="AE70" s="17"/>
      <c r="AF70" s="17"/>
      <c r="AG70" s="17"/>
      <c r="AH70" s="17"/>
      <c r="AI70" s="9" t="str">
        <f t="array" ref="AI70">IF(INDEX(値貼付!$A$2:$AX$121,$S70,MATCH(AA$3,値貼付!$A$1:$AX$1,0))=0,"",PHONETIC(INDEX(値貼付!$A$2:$AX$121,$S70,MATCH(AA$3,値貼付!$A$1:$AX$1,0))))</f>
        <v/>
      </c>
      <c r="AJ70" s="16"/>
      <c r="AK70" s="11"/>
    </row>
    <row r="71" spans="19:37">
      <c r="S71" s="8">
        <v>68</v>
      </c>
      <c r="T71" s="6" t="str">
        <f t="array" ref="T71">IF(INDEX(値貼付!$A$2:$AX$121,$S71,MATCH(T$3,値貼付!$A$1:$AX$1,0))=0,"",INDEX(値貼付!$A$2:$AX$121,$S71,MATCH(T$3,値貼付!$A$1:$AX$1,0)))</f>
        <v/>
      </c>
      <c r="U71" s="6"/>
      <c r="V71" s="6"/>
      <c r="W71" s="6"/>
      <c r="X71" s="6"/>
      <c r="Y71" s="16"/>
      <c r="Z71" s="17"/>
      <c r="AA71" s="17"/>
      <c r="AB71" s="18"/>
      <c r="AC71" s="17"/>
      <c r="AD71" s="17"/>
      <c r="AE71" s="17"/>
      <c r="AF71" s="17"/>
      <c r="AG71" s="17"/>
      <c r="AH71" s="17"/>
      <c r="AI71" s="9" t="str">
        <f t="array" ref="AI71">IF(INDEX(値貼付!$A$2:$AX$121,$S71,MATCH(AA$3,値貼付!$A$1:$AX$1,0))=0,"",PHONETIC(INDEX(値貼付!$A$2:$AX$121,$S71,MATCH(AA$3,値貼付!$A$1:$AX$1,0))))</f>
        <v/>
      </c>
      <c r="AJ71" s="16"/>
      <c r="AK71" s="11"/>
    </row>
    <row r="72" spans="19:37">
      <c r="S72" s="8">
        <v>69</v>
      </c>
      <c r="T72" s="6" t="str">
        <f t="array" ref="T72">IF(INDEX(値貼付!$A$2:$AX$121,$S72,MATCH(T$3,値貼付!$A$1:$AX$1,0))=0,"",INDEX(値貼付!$A$2:$AX$121,$S72,MATCH(T$3,値貼付!$A$1:$AX$1,0)))</f>
        <v/>
      </c>
      <c r="U72" s="6"/>
      <c r="V72" s="6"/>
      <c r="W72" s="6"/>
      <c r="X72" s="6"/>
      <c r="Y72" s="16"/>
      <c r="Z72" s="17"/>
      <c r="AA72" s="17"/>
      <c r="AB72" s="18"/>
      <c r="AC72" s="17"/>
      <c r="AD72" s="17"/>
      <c r="AE72" s="17"/>
      <c r="AF72" s="17"/>
      <c r="AG72" s="17"/>
      <c r="AH72" s="17"/>
      <c r="AI72" s="9" t="str">
        <f t="array" ref="AI72">IF(INDEX(値貼付!$A$2:$AX$121,$S72,MATCH(AA$3,値貼付!$A$1:$AX$1,0))=0,"",PHONETIC(INDEX(値貼付!$A$2:$AX$121,$S72,MATCH(AA$3,値貼付!$A$1:$AX$1,0))))</f>
        <v/>
      </c>
      <c r="AJ72" s="16"/>
      <c r="AK72" s="11"/>
    </row>
    <row r="73" spans="19:37">
      <c r="S73" s="8">
        <v>70</v>
      </c>
      <c r="T73" s="6" t="str">
        <f t="array" ref="T73">IF(INDEX(値貼付!$A$2:$AX$121,$S73,MATCH(T$3,値貼付!$A$1:$AX$1,0))=0,"",INDEX(値貼付!$A$2:$AX$121,$S73,MATCH(T$3,値貼付!$A$1:$AX$1,0)))</f>
        <v/>
      </c>
      <c r="U73" s="6"/>
      <c r="V73" s="6"/>
      <c r="W73" s="6"/>
      <c r="X73" s="6"/>
      <c r="Y73" s="16"/>
      <c r="Z73" s="17"/>
      <c r="AA73" s="17"/>
      <c r="AB73" s="18"/>
      <c r="AC73" s="17"/>
      <c r="AD73" s="17"/>
      <c r="AE73" s="17"/>
      <c r="AF73" s="17"/>
      <c r="AG73" s="17"/>
      <c r="AH73" s="17"/>
      <c r="AI73" s="9" t="str">
        <f t="array" ref="AI73">IF(INDEX(値貼付!$A$2:$AX$121,$S73,MATCH(AA$3,値貼付!$A$1:$AX$1,0))=0,"",PHONETIC(INDEX(値貼付!$A$2:$AX$121,$S73,MATCH(AA$3,値貼付!$A$1:$AX$1,0))))</f>
        <v/>
      </c>
      <c r="AJ73" s="16"/>
      <c r="AK73" s="11"/>
    </row>
    <row r="74" spans="19:37">
      <c r="S74" s="8">
        <v>71</v>
      </c>
      <c r="T74" s="6" t="str">
        <f t="array" ref="T74">IF(INDEX(値貼付!$A$2:$AX$121,$S74,MATCH(T$3,値貼付!$A$1:$AX$1,0))=0,"",INDEX(値貼付!$A$2:$AX$121,$S74,MATCH(T$3,値貼付!$A$1:$AX$1,0)))</f>
        <v/>
      </c>
      <c r="U74" s="6"/>
      <c r="V74" s="6"/>
      <c r="W74" s="6"/>
      <c r="X74" s="6"/>
      <c r="Y74" s="16"/>
      <c r="Z74" s="17"/>
      <c r="AA74" s="17"/>
      <c r="AB74" s="18"/>
      <c r="AC74" s="17"/>
      <c r="AD74" s="17"/>
      <c r="AE74" s="17"/>
      <c r="AF74" s="17"/>
      <c r="AG74" s="17"/>
      <c r="AH74" s="17"/>
      <c r="AI74" s="9" t="str">
        <f t="array" ref="AI74">IF(INDEX(値貼付!$A$2:$AX$121,$S74,MATCH(AA$3,値貼付!$A$1:$AX$1,0))=0,"",PHONETIC(INDEX(値貼付!$A$2:$AX$121,$S74,MATCH(AA$3,値貼付!$A$1:$AX$1,0))))</f>
        <v/>
      </c>
      <c r="AJ74" s="16"/>
      <c r="AK74" s="11"/>
    </row>
    <row r="75" spans="19:37">
      <c r="S75" s="8">
        <v>72</v>
      </c>
      <c r="T75" s="6" t="str">
        <f t="array" ref="T75">IF(INDEX(値貼付!$A$2:$AX$121,$S75,MATCH(T$3,値貼付!$A$1:$AX$1,0))=0,"",INDEX(値貼付!$A$2:$AX$121,$S75,MATCH(T$3,値貼付!$A$1:$AX$1,0)))</f>
        <v/>
      </c>
      <c r="U75" s="6"/>
      <c r="V75" s="6"/>
      <c r="W75" s="6"/>
      <c r="X75" s="6"/>
      <c r="Y75" s="16"/>
      <c r="Z75" s="17"/>
      <c r="AA75" s="17"/>
      <c r="AB75" s="18"/>
      <c r="AC75" s="17"/>
      <c r="AD75" s="17"/>
      <c r="AE75" s="17"/>
      <c r="AF75" s="17"/>
      <c r="AG75" s="17"/>
      <c r="AH75" s="17"/>
      <c r="AI75" s="9" t="str">
        <f t="array" ref="AI75">IF(INDEX(値貼付!$A$2:$AX$121,$S75,MATCH(AA$3,値貼付!$A$1:$AX$1,0))=0,"",PHONETIC(INDEX(値貼付!$A$2:$AX$121,$S75,MATCH(AA$3,値貼付!$A$1:$AX$1,0))))</f>
        <v/>
      </c>
      <c r="AJ75" s="16"/>
      <c r="AK75" s="11"/>
    </row>
    <row r="76" spans="19:37">
      <c r="S76" s="8">
        <v>73</v>
      </c>
      <c r="T76" s="6" t="str">
        <f t="array" ref="T76">IF(INDEX(値貼付!$A$2:$AX$121,$S76,MATCH(T$3,値貼付!$A$1:$AX$1,0))=0,"",INDEX(値貼付!$A$2:$AX$121,$S76,MATCH(T$3,値貼付!$A$1:$AX$1,0)))</f>
        <v/>
      </c>
      <c r="U76" s="6"/>
      <c r="V76" s="6"/>
      <c r="W76" s="6"/>
      <c r="X76" s="6"/>
      <c r="Y76" s="16"/>
      <c r="Z76" s="17"/>
      <c r="AA76" s="17"/>
      <c r="AB76" s="18"/>
      <c r="AC76" s="17"/>
      <c r="AD76" s="17"/>
      <c r="AE76" s="17"/>
      <c r="AF76" s="17"/>
      <c r="AG76" s="17"/>
      <c r="AH76" s="17"/>
      <c r="AI76" s="9" t="str">
        <f t="array" ref="AI76">IF(INDEX(値貼付!$A$2:$AX$121,$S76,MATCH(AA$3,値貼付!$A$1:$AX$1,0))=0,"",PHONETIC(INDEX(値貼付!$A$2:$AX$121,$S76,MATCH(AA$3,値貼付!$A$1:$AX$1,0))))</f>
        <v/>
      </c>
      <c r="AJ76" s="16"/>
      <c r="AK76" s="11"/>
    </row>
    <row r="77" spans="19:37">
      <c r="S77" s="8">
        <v>74</v>
      </c>
      <c r="T77" s="6" t="str">
        <f t="array" ref="T77">IF(INDEX(値貼付!$A$2:$AX$121,$S77,MATCH(T$3,値貼付!$A$1:$AX$1,0))=0,"",INDEX(値貼付!$A$2:$AX$121,$S77,MATCH(T$3,値貼付!$A$1:$AX$1,0)))</f>
        <v/>
      </c>
      <c r="U77" s="6"/>
      <c r="V77" s="6"/>
      <c r="W77" s="6"/>
      <c r="X77" s="6"/>
      <c r="Y77" s="16"/>
      <c r="Z77" s="17"/>
      <c r="AA77" s="17"/>
      <c r="AB77" s="18"/>
      <c r="AC77" s="17"/>
      <c r="AD77" s="17"/>
      <c r="AE77" s="17"/>
      <c r="AF77" s="17"/>
      <c r="AG77" s="17"/>
      <c r="AH77" s="17"/>
      <c r="AI77" s="9" t="str">
        <f t="array" ref="AI77">IF(INDEX(値貼付!$A$2:$AX$121,$S77,MATCH(AA$3,値貼付!$A$1:$AX$1,0))=0,"",PHONETIC(INDEX(値貼付!$A$2:$AX$121,$S77,MATCH(AA$3,値貼付!$A$1:$AX$1,0))))</f>
        <v/>
      </c>
      <c r="AJ77" s="16"/>
      <c r="AK77" s="11"/>
    </row>
    <row r="78" spans="19:37">
      <c r="S78" s="8">
        <v>75</v>
      </c>
      <c r="T78" s="6" t="str">
        <f t="array" ref="T78">IF(INDEX(値貼付!$A$2:$AX$121,$S78,MATCH(T$3,値貼付!$A$1:$AX$1,0))=0,"",INDEX(値貼付!$A$2:$AX$121,$S78,MATCH(T$3,値貼付!$A$1:$AX$1,0)))</f>
        <v/>
      </c>
      <c r="U78" s="6"/>
      <c r="V78" s="6"/>
      <c r="W78" s="6"/>
      <c r="X78" s="6"/>
      <c r="Y78" s="16"/>
      <c r="Z78" s="17"/>
      <c r="AA78" s="17"/>
      <c r="AB78" s="18"/>
      <c r="AC78" s="17"/>
      <c r="AD78" s="17"/>
      <c r="AE78" s="17"/>
      <c r="AF78" s="17"/>
      <c r="AG78" s="17"/>
      <c r="AH78" s="17"/>
      <c r="AI78" s="9" t="str">
        <f t="array" ref="AI78">IF(INDEX(値貼付!$A$2:$AX$121,$S78,MATCH(AA$3,値貼付!$A$1:$AX$1,0))=0,"",PHONETIC(INDEX(値貼付!$A$2:$AX$121,$S78,MATCH(AA$3,値貼付!$A$1:$AX$1,0))))</f>
        <v/>
      </c>
      <c r="AJ78" s="16"/>
      <c r="AK78" s="11"/>
    </row>
    <row r="79" spans="19:37">
      <c r="S79" s="8">
        <v>76</v>
      </c>
      <c r="T79" s="6" t="str">
        <f t="array" ref="T79">IF(INDEX(値貼付!$A$2:$AX$121,$S79,MATCH(T$3,値貼付!$A$1:$AX$1,0))=0,"",INDEX(値貼付!$A$2:$AX$121,$S79,MATCH(T$3,値貼付!$A$1:$AX$1,0)))</f>
        <v/>
      </c>
      <c r="U79" s="6"/>
      <c r="V79" s="6"/>
      <c r="W79" s="6"/>
      <c r="X79" s="6"/>
      <c r="Y79" s="16"/>
      <c r="Z79" s="17"/>
      <c r="AA79" s="17"/>
      <c r="AB79" s="18"/>
      <c r="AC79" s="17"/>
      <c r="AD79" s="17"/>
      <c r="AE79" s="17"/>
      <c r="AF79" s="17"/>
      <c r="AG79" s="17"/>
      <c r="AH79" s="17"/>
      <c r="AI79" s="9" t="str">
        <f t="array" ref="AI79">IF(INDEX(値貼付!$A$2:$AX$121,$S79,MATCH(AA$3,値貼付!$A$1:$AX$1,0))=0,"",PHONETIC(INDEX(値貼付!$A$2:$AX$121,$S79,MATCH(AA$3,値貼付!$A$1:$AX$1,0))))</f>
        <v/>
      </c>
      <c r="AJ79" s="16"/>
      <c r="AK79" s="11"/>
    </row>
    <row r="80" spans="19:37">
      <c r="S80" s="8">
        <v>77</v>
      </c>
      <c r="T80" s="6" t="str">
        <f t="array" ref="T80">IF(INDEX(値貼付!$A$2:$AX$121,$S80,MATCH(T$3,値貼付!$A$1:$AX$1,0))=0,"",INDEX(値貼付!$A$2:$AX$121,$S80,MATCH(T$3,値貼付!$A$1:$AX$1,0)))</f>
        <v/>
      </c>
      <c r="U80" s="6"/>
      <c r="V80" s="6"/>
      <c r="W80" s="6"/>
      <c r="X80" s="6"/>
      <c r="Y80" s="16"/>
      <c r="Z80" s="17"/>
      <c r="AA80" s="17"/>
      <c r="AB80" s="18"/>
      <c r="AC80" s="17"/>
      <c r="AD80" s="17"/>
      <c r="AE80" s="17"/>
      <c r="AF80" s="17"/>
      <c r="AG80" s="17"/>
      <c r="AH80" s="17"/>
      <c r="AI80" s="9" t="str">
        <f t="array" ref="AI80">IF(INDEX(値貼付!$A$2:$AX$121,$S80,MATCH(AA$3,値貼付!$A$1:$AX$1,0))=0,"",PHONETIC(INDEX(値貼付!$A$2:$AX$121,$S80,MATCH(AA$3,値貼付!$A$1:$AX$1,0))))</f>
        <v/>
      </c>
      <c r="AJ80" s="16"/>
      <c r="AK80" s="11"/>
    </row>
    <row r="81" spans="19:37">
      <c r="S81" s="8">
        <v>78</v>
      </c>
      <c r="T81" s="6" t="str">
        <f t="array" ref="T81">IF(INDEX(値貼付!$A$2:$AX$121,$S81,MATCH(T$3,値貼付!$A$1:$AX$1,0))=0,"",INDEX(値貼付!$A$2:$AX$121,$S81,MATCH(T$3,値貼付!$A$1:$AX$1,0)))</f>
        <v/>
      </c>
      <c r="U81" s="6"/>
      <c r="V81" s="6"/>
      <c r="W81" s="6"/>
      <c r="X81" s="6"/>
      <c r="Y81" s="16"/>
      <c r="Z81" s="17"/>
      <c r="AA81" s="17"/>
      <c r="AB81" s="18"/>
      <c r="AC81" s="17"/>
      <c r="AD81" s="17"/>
      <c r="AE81" s="17"/>
      <c r="AF81" s="17"/>
      <c r="AG81" s="17"/>
      <c r="AH81" s="17"/>
      <c r="AI81" s="9" t="str">
        <f t="array" ref="AI81">IF(INDEX(値貼付!$A$2:$AX$121,$S81,MATCH(AA$3,値貼付!$A$1:$AX$1,0))=0,"",PHONETIC(INDEX(値貼付!$A$2:$AX$121,$S81,MATCH(AA$3,値貼付!$A$1:$AX$1,0))))</f>
        <v/>
      </c>
      <c r="AJ81" s="16"/>
      <c r="AK81" s="11"/>
    </row>
    <row r="82" spans="19:37">
      <c r="S82" s="8">
        <v>79</v>
      </c>
      <c r="T82" s="6" t="str">
        <f t="array" ref="T82">IF(INDEX(値貼付!$A$2:$AX$121,$S82,MATCH(T$3,値貼付!$A$1:$AX$1,0))=0,"",INDEX(値貼付!$A$2:$AX$121,$S82,MATCH(T$3,値貼付!$A$1:$AX$1,0)))</f>
        <v/>
      </c>
      <c r="U82" s="6"/>
      <c r="V82" s="6"/>
      <c r="W82" s="6"/>
      <c r="X82" s="6"/>
      <c r="Y82" s="16"/>
      <c r="Z82" s="17"/>
      <c r="AA82" s="17"/>
      <c r="AB82" s="18"/>
      <c r="AC82" s="17"/>
      <c r="AD82" s="17"/>
      <c r="AE82" s="17"/>
      <c r="AF82" s="17"/>
      <c r="AG82" s="17"/>
      <c r="AH82" s="17"/>
      <c r="AI82" s="9" t="str">
        <f t="array" ref="AI82">IF(INDEX(値貼付!$A$2:$AX$121,$S82,MATCH(AA$3,値貼付!$A$1:$AX$1,0))=0,"",PHONETIC(INDEX(値貼付!$A$2:$AX$121,$S82,MATCH(AA$3,値貼付!$A$1:$AX$1,0))))</f>
        <v/>
      </c>
      <c r="AJ82" s="16"/>
      <c r="AK82" s="11"/>
    </row>
    <row r="83" spans="19:37">
      <c r="S83" s="8">
        <v>80</v>
      </c>
      <c r="T83" s="6" t="str">
        <f t="array" ref="T83">IF(INDEX(値貼付!$A$2:$AX$121,$S83,MATCH(T$3,値貼付!$A$1:$AX$1,0))=0,"",INDEX(値貼付!$A$2:$AX$121,$S83,MATCH(T$3,値貼付!$A$1:$AX$1,0)))</f>
        <v/>
      </c>
      <c r="U83" s="6"/>
      <c r="V83" s="6"/>
      <c r="W83" s="6"/>
      <c r="X83" s="6"/>
      <c r="Y83" s="16"/>
      <c r="Z83" s="17"/>
      <c r="AA83" s="17"/>
      <c r="AB83" s="18"/>
      <c r="AC83" s="17"/>
      <c r="AD83" s="17"/>
      <c r="AE83" s="17"/>
      <c r="AF83" s="17"/>
      <c r="AG83" s="17"/>
      <c r="AH83" s="17"/>
      <c r="AI83" s="9" t="str">
        <f t="array" ref="AI83">IF(INDEX(値貼付!$A$2:$AX$121,$S83,MATCH(AA$3,値貼付!$A$1:$AX$1,0))=0,"",PHONETIC(INDEX(値貼付!$A$2:$AX$121,$S83,MATCH(AA$3,値貼付!$A$1:$AX$1,0))))</f>
        <v/>
      </c>
      <c r="AJ83" s="16"/>
      <c r="AK83" s="11"/>
    </row>
    <row r="84" spans="19:37">
      <c r="S84" s="8">
        <v>81</v>
      </c>
      <c r="T84" s="6" t="str">
        <f t="array" ref="T84">IF(INDEX(値貼付!$A$2:$AX$121,$S84,MATCH(T$3,値貼付!$A$1:$AX$1,0))=0,"",INDEX(値貼付!$A$2:$AX$121,$S84,MATCH(T$3,値貼付!$A$1:$AX$1,0)))</f>
        <v/>
      </c>
      <c r="U84" s="6"/>
      <c r="V84" s="6"/>
      <c r="W84" s="6"/>
      <c r="X84" s="6"/>
      <c r="Y84" s="16"/>
      <c r="Z84" s="17"/>
      <c r="AA84" s="17"/>
      <c r="AB84" s="18"/>
      <c r="AC84" s="17"/>
      <c r="AD84" s="17"/>
      <c r="AE84" s="17"/>
      <c r="AF84" s="17"/>
      <c r="AG84" s="17"/>
      <c r="AH84" s="17"/>
      <c r="AI84" s="9" t="str">
        <f t="array" ref="AI84">IF(INDEX(値貼付!$A$2:$AX$121,$S84,MATCH(AA$3,値貼付!$A$1:$AX$1,0))=0,"",PHONETIC(INDEX(値貼付!$A$2:$AX$121,$S84,MATCH(AA$3,値貼付!$A$1:$AX$1,0))))</f>
        <v/>
      </c>
      <c r="AJ84" s="16"/>
      <c r="AK84" s="11"/>
    </row>
    <row r="85" spans="19:37">
      <c r="S85" s="8">
        <v>82</v>
      </c>
      <c r="T85" s="6" t="str">
        <f t="array" ref="T85">IF(INDEX(値貼付!$A$2:$AX$121,$S85,MATCH(T$3,値貼付!$A$1:$AX$1,0))=0,"",INDEX(値貼付!$A$2:$AX$121,$S85,MATCH(T$3,値貼付!$A$1:$AX$1,0)))</f>
        <v/>
      </c>
      <c r="U85" s="6"/>
      <c r="V85" s="6"/>
      <c r="W85" s="6"/>
      <c r="X85" s="6"/>
      <c r="Y85" s="16"/>
      <c r="Z85" s="17"/>
      <c r="AA85" s="17"/>
      <c r="AB85" s="18"/>
      <c r="AC85" s="17"/>
      <c r="AD85" s="17"/>
      <c r="AE85" s="17"/>
      <c r="AF85" s="17"/>
      <c r="AG85" s="17"/>
      <c r="AH85" s="17"/>
      <c r="AI85" s="9" t="str">
        <f t="array" ref="AI85">IF(INDEX(値貼付!$A$2:$AX$121,$S85,MATCH(AA$3,値貼付!$A$1:$AX$1,0))=0,"",PHONETIC(INDEX(値貼付!$A$2:$AX$121,$S85,MATCH(AA$3,値貼付!$A$1:$AX$1,0))))</f>
        <v/>
      </c>
      <c r="AJ85" s="16"/>
      <c r="AK85" s="11"/>
    </row>
    <row r="86" spans="19:37">
      <c r="S86" s="8">
        <v>83</v>
      </c>
      <c r="T86" s="6" t="str">
        <f t="array" ref="T86">IF(INDEX(値貼付!$A$2:$AX$121,$S86,MATCH(T$3,値貼付!$A$1:$AX$1,0))=0,"",INDEX(値貼付!$A$2:$AX$121,$S86,MATCH(T$3,値貼付!$A$1:$AX$1,0)))</f>
        <v/>
      </c>
      <c r="U86" s="6"/>
      <c r="V86" s="6"/>
      <c r="W86" s="6"/>
      <c r="X86" s="6"/>
      <c r="Y86" s="16"/>
      <c r="Z86" s="17"/>
      <c r="AA86" s="17"/>
      <c r="AB86" s="18"/>
      <c r="AC86" s="17"/>
      <c r="AD86" s="17"/>
      <c r="AE86" s="17"/>
      <c r="AF86" s="17"/>
      <c r="AG86" s="17"/>
      <c r="AH86" s="17"/>
      <c r="AI86" s="9" t="str">
        <f t="array" ref="AI86">IF(INDEX(値貼付!$A$2:$AX$121,$S86,MATCH(AA$3,値貼付!$A$1:$AX$1,0))=0,"",PHONETIC(INDEX(値貼付!$A$2:$AX$121,$S86,MATCH(AA$3,値貼付!$A$1:$AX$1,0))))</f>
        <v/>
      </c>
      <c r="AJ86" s="16"/>
      <c r="AK86" s="11"/>
    </row>
    <row r="87" spans="19:37">
      <c r="S87" s="8">
        <v>84</v>
      </c>
      <c r="T87" s="6" t="str">
        <f t="array" ref="T87">IF(INDEX(値貼付!$A$2:$AX$121,$S87,MATCH(T$3,値貼付!$A$1:$AX$1,0))=0,"",INDEX(値貼付!$A$2:$AX$121,$S87,MATCH(T$3,値貼付!$A$1:$AX$1,0)))</f>
        <v/>
      </c>
      <c r="U87" s="6"/>
      <c r="V87" s="6"/>
      <c r="W87" s="6"/>
      <c r="X87" s="6"/>
      <c r="Y87" s="16"/>
      <c r="Z87" s="17"/>
      <c r="AA87" s="17"/>
      <c r="AB87" s="18"/>
      <c r="AC87" s="17"/>
      <c r="AD87" s="17"/>
      <c r="AE87" s="17"/>
      <c r="AF87" s="17"/>
      <c r="AG87" s="17"/>
      <c r="AH87" s="17"/>
      <c r="AI87" s="9" t="str">
        <f t="array" ref="AI87">IF(INDEX(値貼付!$A$2:$AX$121,$S87,MATCH(AA$3,値貼付!$A$1:$AX$1,0))=0,"",PHONETIC(INDEX(値貼付!$A$2:$AX$121,$S87,MATCH(AA$3,値貼付!$A$1:$AX$1,0))))</f>
        <v/>
      </c>
      <c r="AJ87" s="16"/>
      <c r="AK87" s="11"/>
    </row>
    <row r="88" spans="19:37">
      <c r="S88" s="8">
        <v>85</v>
      </c>
      <c r="T88" s="6" t="str">
        <f t="array" ref="T88">IF(INDEX(値貼付!$A$2:$AX$121,$S88,MATCH(T$3,値貼付!$A$1:$AX$1,0))=0,"",INDEX(値貼付!$A$2:$AX$121,$S88,MATCH(T$3,値貼付!$A$1:$AX$1,0)))</f>
        <v/>
      </c>
      <c r="U88" s="6"/>
      <c r="V88" s="6"/>
      <c r="W88" s="6"/>
      <c r="X88" s="6"/>
      <c r="Y88" s="16"/>
      <c r="Z88" s="17"/>
      <c r="AA88" s="17"/>
      <c r="AB88" s="18"/>
      <c r="AC88" s="17"/>
      <c r="AD88" s="17"/>
      <c r="AE88" s="17"/>
      <c r="AF88" s="17"/>
      <c r="AG88" s="17"/>
      <c r="AH88" s="17"/>
      <c r="AI88" s="9" t="str">
        <f t="array" ref="AI88">IF(INDEX(値貼付!$A$2:$AX$121,$S88,MATCH(AA$3,値貼付!$A$1:$AX$1,0))=0,"",PHONETIC(INDEX(値貼付!$A$2:$AX$121,$S88,MATCH(AA$3,値貼付!$A$1:$AX$1,0))))</f>
        <v/>
      </c>
      <c r="AJ88" s="16"/>
      <c r="AK88" s="11"/>
    </row>
    <row r="89" spans="19:37">
      <c r="S89" s="8">
        <v>86</v>
      </c>
      <c r="T89" s="6" t="str">
        <f t="array" ref="T89">IF(INDEX(値貼付!$A$2:$AX$121,$S89,MATCH(T$3,値貼付!$A$1:$AX$1,0))=0,"",INDEX(値貼付!$A$2:$AX$121,$S89,MATCH(T$3,値貼付!$A$1:$AX$1,0)))</f>
        <v/>
      </c>
      <c r="U89" s="6"/>
      <c r="V89" s="6"/>
      <c r="W89" s="6"/>
      <c r="X89" s="6"/>
      <c r="Y89" s="16"/>
      <c r="Z89" s="17"/>
      <c r="AA89" s="17"/>
      <c r="AB89" s="18"/>
      <c r="AC89" s="17"/>
      <c r="AD89" s="17"/>
      <c r="AE89" s="17"/>
      <c r="AF89" s="17"/>
      <c r="AG89" s="17"/>
      <c r="AH89" s="17"/>
      <c r="AI89" s="9" t="str">
        <f t="array" ref="AI89">IF(INDEX(値貼付!$A$2:$AX$121,$S89,MATCH(AA$3,値貼付!$A$1:$AX$1,0))=0,"",PHONETIC(INDEX(値貼付!$A$2:$AX$121,$S89,MATCH(AA$3,値貼付!$A$1:$AX$1,0))))</f>
        <v/>
      </c>
      <c r="AJ89" s="16"/>
      <c r="AK89" s="11"/>
    </row>
    <row r="90" spans="19:37">
      <c r="S90" s="8">
        <v>87</v>
      </c>
      <c r="T90" s="6" t="str">
        <f t="array" ref="T90">IF(INDEX(値貼付!$A$2:$AX$121,$S90,MATCH(T$3,値貼付!$A$1:$AX$1,0))=0,"",INDEX(値貼付!$A$2:$AX$121,$S90,MATCH(T$3,値貼付!$A$1:$AX$1,0)))</f>
        <v/>
      </c>
      <c r="U90" s="6"/>
      <c r="V90" s="6"/>
      <c r="W90" s="6"/>
      <c r="X90" s="6"/>
      <c r="Y90" s="16"/>
      <c r="Z90" s="17"/>
      <c r="AA90" s="17"/>
      <c r="AB90" s="18"/>
      <c r="AC90" s="17"/>
      <c r="AD90" s="17"/>
      <c r="AE90" s="17"/>
      <c r="AF90" s="17"/>
      <c r="AG90" s="17"/>
      <c r="AH90" s="17"/>
      <c r="AI90" s="9" t="str">
        <f t="array" ref="AI90">IF(INDEX(値貼付!$A$2:$AX$121,$S90,MATCH(AA$3,値貼付!$A$1:$AX$1,0))=0,"",PHONETIC(INDEX(値貼付!$A$2:$AX$121,$S90,MATCH(AA$3,値貼付!$A$1:$AX$1,0))))</f>
        <v/>
      </c>
      <c r="AJ90" s="16"/>
      <c r="AK90" s="11"/>
    </row>
    <row r="91" spans="19:37">
      <c r="S91" s="8">
        <v>88</v>
      </c>
      <c r="T91" s="6" t="str">
        <f t="array" ref="T91">IF(INDEX(値貼付!$A$2:$AX$121,$S91,MATCH(T$3,値貼付!$A$1:$AX$1,0))=0,"",INDEX(値貼付!$A$2:$AX$121,$S91,MATCH(T$3,値貼付!$A$1:$AX$1,0)))</f>
        <v/>
      </c>
      <c r="U91" s="6"/>
      <c r="V91" s="6"/>
      <c r="W91" s="6"/>
      <c r="X91" s="6"/>
      <c r="Y91" s="16"/>
      <c r="Z91" s="17"/>
      <c r="AA91" s="17"/>
      <c r="AB91" s="18"/>
      <c r="AC91" s="17"/>
      <c r="AD91" s="17"/>
      <c r="AE91" s="17"/>
      <c r="AF91" s="17"/>
      <c r="AG91" s="17"/>
      <c r="AH91" s="17"/>
      <c r="AI91" s="9" t="str">
        <f t="array" ref="AI91">IF(INDEX(値貼付!$A$2:$AX$121,$S91,MATCH(AA$3,値貼付!$A$1:$AX$1,0))=0,"",PHONETIC(INDEX(値貼付!$A$2:$AX$121,$S91,MATCH(AA$3,値貼付!$A$1:$AX$1,0))))</f>
        <v/>
      </c>
      <c r="AJ91" s="16"/>
      <c r="AK91" s="11"/>
    </row>
    <row r="92" spans="19:37">
      <c r="S92" s="8">
        <v>89</v>
      </c>
      <c r="T92" s="6" t="str">
        <f t="array" ref="T92">IF(INDEX(値貼付!$A$2:$AX$121,$S92,MATCH(T$3,値貼付!$A$1:$AX$1,0))=0,"",INDEX(値貼付!$A$2:$AX$121,$S92,MATCH(T$3,値貼付!$A$1:$AX$1,0)))</f>
        <v/>
      </c>
      <c r="U92" s="6"/>
      <c r="V92" s="6"/>
      <c r="W92" s="6"/>
      <c r="X92" s="6"/>
      <c r="Y92" s="16"/>
      <c r="Z92" s="17"/>
      <c r="AA92" s="17"/>
      <c r="AB92" s="18"/>
      <c r="AC92" s="17"/>
      <c r="AD92" s="17"/>
      <c r="AE92" s="17"/>
      <c r="AF92" s="17"/>
      <c r="AG92" s="17"/>
      <c r="AH92" s="17"/>
      <c r="AI92" s="9" t="str">
        <f t="array" ref="AI92">IF(INDEX(値貼付!$A$2:$AX$121,$S92,MATCH(AA$3,値貼付!$A$1:$AX$1,0))=0,"",PHONETIC(INDEX(値貼付!$A$2:$AX$121,$S92,MATCH(AA$3,値貼付!$A$1:$AX$1,0))))</f>
        <v/>
      </c>
      <c r="AJ92" s="16"/>
      <c r="AK92" s="11"/>
    </row>
    <row r="93" spans="19:37">
      <c r="S93" s="8">
        <v>90</v>
      </c>
      <c r="T93" s="6" t="str">
        <f t="array" ref="T93">IF(INDEX(値貼付!$A$2:$AX$121,$S93,MATCH(T$3,値貼付!$A$1:$AX$1,0))=0,"",INDEX(値貼付!$A$2:$AX$121,$S93,MATCH(T$3,値貼付!$A$1:$AX$1,0)))</f>
        <v/>
      </c>
      <c r="U93" s="6"/>
      <c r="V93" s="6"/>
      <c r="W93" s="6"/>
      <c r="X93" s="6"/>
      <c r="Y93" s="16"/>
      <c r="Z93" s="17"/>
      <c r="AA93" s="17"/>
      <c r="AB93" s="18"/>
      <c r="AC93" s="17"/>
      <c r="AD93" s="17"/>
      <c r="AE93" s="17"/>
      <c r="AF93" s="17"/>
      <c r="AG93" s="17"/>
      <c r="AH93" s="17"/>
      <c r="AI93" s="9" t="str">
        <f t="array" ref="AI93">IF(INDEX(値貼付!$A$2:$AX$121,$S93,MATCH(AA$3,値貼付!$A$1:$AX$1,0))=0,"",PHONETIC(INDEX(値貼付!$A$2:$AX$121,$S93,MATCH(AA$3,値貼付!$A$1:$AX$1,0))))</f>
        <v/>
      </c>
      <c r="AJ93" s="16"/>
      <c r="AK93" s="11"/>
    </row>
    <row r="94" spans="19:37">
      <c r="S94" s="8">
        <v>91</v>
      </c>
      <c r="T94" s="6" t="str">
        <f t="array" ref="T94">IF(INDEX(値貼付!$A$2:$AX$121,$S94,MATCH(T$3,値貼付!$A$1:$AX$1,0))=0,"",INDEX(値貼付!$A$2:$AX$121,$S94,MATCH(T$3,値貼付!$A$1:$AX$1,0)))</f>
        <v/>
      </c>
      <c r="U94" s="6"/>
      <c r="V94" s="6"/>
      <c r="W94" s="6"/>
      <c r="X94" s="6"/>
      <c r="Y94" s="16"/>
      <c r="Z94" s="17"/>
      <c r="AA94" s="17"/>
      <c r="AB94" s="18"/>
      <c r="AC94" s="17"/>
      <c r="AD94" s="17"/>
      <c r="AE94" s="17"/>
      <c r="AF94" s="17"/>
      <c r="AG94" s="17"/>
      <c r="AH94" s="17"/>
      <c r="AI94" s="9" t="str">
        <f t="array" ref="AI94">IF(INDEX(値貼付!$A$2:$AX$121,$S94,MATCH(AA$3,値貼付!$A$1:$AX$1,0))=0,"",PHONETIC(INDEX(値貼付!$A$2:$AX$121,$S94,MATCH(AA$3,値貼付!$A$1:$AX$1,0))))</f>
        <v/>
      </c>
      <c r="AJ94" s="16"/>
      <c r="AK94" s="11"/>
    </row>
    <row r="95" spans="19:37">
      <c r="S95" s="8">
        <v>92</v>
      </c>
      <c r="T95" s="6" t="str">
        <f t="array" ref="T95">IF(INDEX(値貼付!$A$2:$AX$121,$S95,MATCH(T$3,値貼付!$A$1:$AX$1,0))=0,"",INDEX(値貼付!$A$2:$AX$121,$S95,MATCH(T$3,値貼付!$A$1:$AX$1,0)))</f>
        <v/>
      </c>
      <c r="U95" s="6"/>
      <c r="V95" s="6"/>
      <c r="W95" s="6"/>
      <c r="X95" s="6"/>
      <c r="Y95" s="16"/>
      <c r="Z95" s="17"/>
      <c r="AA95" s="17"/>
      <c r="AB95" s="18"/>
      <c r="AC95" s="17"/>
      <c r="AD95" s="17"/>
      <c r="AE95" s="17"/>
      <c r="AF95" s="17"/>
      <c r="AG95" s="17"/>
      <c r="AH95" s="17"/>
      <c r="AI95" s="9" t="str">
        <f t="array" ref="AI95">IF(INDEX(値貼付!$A$2:$AX$121,$S95,MATCH(AA$3,値貼付!$A$1:$AX$1,0))=0,"",PHONETIC(INDEX(値貼付!$A$2:$AX$121,$S95,MATCH(AA$3,値貼付!$A$1:$AX$1,0))))</f>
        <v/>
      </c>
      <c r="AJ95" s="16"/>
      <c r="AK95" s="11"/>
    </row>
    <row r="96" spans="19:37">
      <c r="S96" s="8">
        <v>93</v>
      </c>
      <c r="T96" s="6" t="str">
        <f t="array" ref="T96">IF(INDEX(値貼付!$A$2:$AX$121,$S96,MATCH(T$3,値貼付!$A$1:$AX$1,0))=0,"",INDEX(値貼付!$A$2:$AX$121,$S96,MATCH(T$3,値貼付!$A$1:$AX$1,0)))</f>
        <v/>
      </c>
      <c r="U96" s="6"/>
      <c r="V96" s="6"/>
      <c r="W96" s="6"/>
      <c r="X96" s="6"/>
      <c r="Y96" s="16"/>
      <c r="Z96" s="17"/>
      <c r="AA96" s="17"/>
      <c r="AB96" s="18"/>
      <c r="AC96" s="17"/>
      <c r="AD96" s="17"/>
      <c r="AE96" s="17"/>
      <c r="AF96" s="17"/>
      <c r="AG96" s="17"/>
      <c r="AH96" s="17"/>
      <c r="AI96" s="9" t="str">
        <f t="array" ref="AI96">IF(INDEX(値貼付!$A$2:$AX$121,$S96,MATCH(AA$3,値貼付!$A$1:$AX$1,0))=0,"",PHONETIC(INDEX(値貼付!$A$2:$AX$121,$S96,MATCH(AA$3,値貼付!$A$1:$AX$1,0))))</f>
        <v/>
      </c>
      <c r="AJ96" s="16"/>
      <c r="AK96" s="11"/>
    </row>
    <row r="97" spans="19:37">
      <c r="S97" s="8">
        <v>94</v>
      </c>
      <c r="T97" s="6" t="str">
        <f t="array" ref="T97">IF(INDEX(値貼付!$A$2:$AX$121,$S97,MATCH(T$3,値貼付!$A$1:$AX$1,0))=0,"",INDEX(値貼付!$A$2:$AX$121,$S97,MATCH(T$3,値貼付!$A$1:$AX$1,0)))</f>
        <v/>
      </c>
      <c r="U97" s="6"/>
      <c r="V97" s="6"/>
      <c r="W97" s="6"/>
      <c r="X97" s="6"/>
      <c r="Y97" s="16"/>
      <c r="Z97" s="17"/>
      <c r="AA97" s="17"/>
      <c r="AB97" s="18"/>
      <c r="AC97" s="17"/>
      <c r="AD97" s="17"/>
      <c r="AE97" s="17"/>
      <c r="AF97" s="17"/>
      <c r="AG97" s="17"/>
      <c r="AH97" s="17"/>
      <c r="AI97" s="9" t="str">
        <f t="array" ref="AI97">IF(INDEX(値貼付!$A$2:$AX$121,$S97,MATCH(AA$3,値貼付!$A$1:$AX$1,0))=0,"",PHONETIC(INDEX(値貼付!$A$2:$AX$121,$S97,MATCH(AA$3,値貼付!$A$1:$AX$1,0))))</f>
        <v/>
      </c>
      <c r="AJ97" s="16"/>
      <c r="AK97" s="11"/>
    </row>
    <row r="98" spans="19:37">
      <c r="S98" s="8">
        <v>95</v>
      </c>
      <c r="T98" s="6" t="str">
        <f t="array" ref="T98">IF(INDEX(値貼付!$A$2:$AX$121,$S98,MATCH(T$3,値貼付!$A$1:$AX$1,0))=0,"",INDEX(値貼付!$A$2:$AX$121,$S98,MATCH(T$3,値貼付!$A$1:$AX$1,0)))</f>
        <v/>
      </c>
      <c r="U98" s="6"/>
      <c r="V98" s="6"/>
      <c r="W98" s="6"/>
      <c r="X98" s="6"/>
      <c r="Y98" s="16"/>
      <c r="Z98" s="17"/>
      <c r="AA98" s="17"/>
      <c r="AB98" s="18"/>
      <c r="AC98" s="17"/>
      <c r="AD98" s="17"/>
      <c r="AE98" s="17"/>
      <c r="AF98" s="17"/>
      <c r="AG98" s="17"/>
      <c r="AH98" s="17"/>
      <c r="AI98" s="9" t="str">
        <f t="array" ref="AI98">IF(INDEX(値貼付!$A$2:$AX$121,$S98,MATCH(AA$3,値貼付!$A$1:$AX$1,0))=0,"",PHONETIC(INDEX(値貼付!$A$2:$AX$121,$S98,MATCH(AA$3,値貼付!$A$1:$AX$1,0))))</f>
        <v/>
      </c>
      <c r="AJ98" s="16"/>
      <c r="AK98" s="11"/>
    </row>
    <row r="99" spans="19:37">
      <c r="S99" s="8">
        <v>96</v>
      </c>
      <c r="T99" s="6" t="str">
        <f t="array" ref="T99">IF(INDEX(値貼付!$A$2:$AX$121,$S99,MATCH(T$3,値貼付!$A$1:$AX$1,0))=0,"",INDEX(値貼付!$A$2:$AX$121,$S99,MATCH(T$3,値貼付!$A$1:$AX$1,0)))</f>
        <v/>
      </c>
      <c r="U99" s="6"/>
      <c r="V99" s="6"/>
      <c r="W99" s="6"/>
      <c r="X99" s="6"/>
      <c r="Y99" s="16"/>
      <c r="Z99" s="17"/>
      <c r="AA99" s="17"/>
      <c r="AB99" s="18"/>
      <c r="AC99" s="17"/>
      <c r="AD99" s="17"/>
      <c r="AE99" s="17"/>
      <c r="AF99" s="17"/>
      <c r="AG99" s="17"/>
      <c r="AH99" s="17"/>
      <c r="AI99" s="9" t="str">
        <f t="array" ref="AI99">IF(INDEX(値貼付!$A$2:$AX$121,$S99,MATCH(AA$3,値貼付!$A$1:$AX$1,0))=0,"",PHONETIC(INDEX(値貼付!$A$2:$AX$121,$S99,MATCH(AA$3,値貼付!$A$1:$AX$1,0))))</f>
        <v/>
      </c>
      <c r="AJ99" s="16"/>
      <c r="AK99" s="11"/>
    </row>
    <row r="100" spans="19:37">
      <c r="S100" s="8">
        <v>97</v>
      </c>
      <c r="T100" s="6" t="str">
        <f t="array" ref="T100">IF(INDEX(値貼付!$A$2:$AX$121,$S100,MATCH(T$3,値貼付!$A$1:$AX$1,0))=0,"",INDEX(値貼付!$A$2:$AX$121,$S100,MATCH(T$3,値貼付!$A$1:$AX$1,0)))</f>
        <v/>
      </c>
      <c r="U100" s="6"/>
      <c r="V100" s="6"/>
      <c r="W100" s="6"/>
      <c r="X100" s="6"/>
      <c r="Y100" s="16"/>
      <c r="Z100" s="17"/>
      <c r="AA100" s="17"/>
      <c r="AB100" s="18"/>
      <c r="AC100" s="17"/>
      <c r="AD100" s="17"/>
      <c r="AE100" s="17"/>
      <c r="AF100" s="17"/>
      <c r="AG100" s="17"/>
      <c r="AH100" s="17"/>
      <c r="AI100" s="9" t="str">
        <f t="array" ref="AI100">IF(INDEX(値貼付!$A$2:$AX$121,$S100,MATCH(AA$3,値貼付!$A$1:$AX$1,0))=0,"",PHONETIC(INDEX(値貼付!$A$2:$AX$121,$S100,MATCH(AA$3,値貼付!$A$1:$AX$1,0))))</f>
        <v/>
      </c>
      <c r="AJ100" s="16"/>
      <c r="AK100" s="11"/>
    </row>
    <row r="101" spans="19:37">
      <c r="S101" s="8">
        <v>98</v>
      </c>
      <c r="T101" s="6" t="str">
        <f t="array" ref="T101">IF(INDEX(値貼付!$A$2:$AX$121,$S101,MATCH(T$3,値貼付!$A$1:$AX$1,0))=0,"",INDEX(値貼付!$A$2:$AX$121,$S101,MATCH(T$3,値貼付!$A$1:$AX$1,0)))</f>
        <v/>
      </c>
      <c r="U101" s="6"/>
      <c r="V101" s="6"/>
      <c r="W101" s="6"/>
      <c r="X101" s="6"/>
      <c r="Y101" s="16"/>
      <c r="Z101" s="17"/>
      <c r="AA101" s="17"/>
      <c r="AB101" s="18"/>
      <c r="AC101" s="17"/>
      <c r="AD101" s="17"/>
      <c r="AE101" s="17"/>
      <c r="AF101" s="17"/>
      <c r="AG101" s="17"/>
      <c r="AH101" s="17"/>
      <c r="AI101" s="9" t="str">
        <f t="array" ref="AI101">IF(INDEX(値貼付!$A$2:$AX$121,$S101,MATCH(AA$3,値貼付!$A$1:$AX$1,0))=0,"",PHONETIC(INDEX(値貼付!$A$2:$AX$121,$S101,MATCH(AA$3,値貼付!$A$1:$AX$1,0))))</f>
        <v/>
      </c>
      <c r="AJ101" s="16"/>
      <c r="AK101" s="11"/>
    </row>
    <row r="102" spans="19:37">
      <c r="S102" s="8">
        <v>99</v>
      </c>
      <c r="T102" s="6" t="str">
        <f t="array" ref="T102">IF(INDEX(値貼付!$A$2:$AX$121,$S102,MATCH(T$3,値貼付!$A$1:$AX$1,0))=0,"",INDEX(値貼付!$A$2:$AX$121,$S102,MATCH(T$3,値貼付!$A$1:$AX$1,0)))</f>
        <v/>
      </c>
      <c r="U102" s="6"/>
      <c r="V102" s="6"/>
      <c r="W102" s="6"/>
      <c r="X102" s="6"/>
      <c r="Y102" s="16"/>
      <c r="Z102" s="17"/>
      <c r="AA102" s="17"/>
      <c r="AB102" s="18"/>
      <c r="AC102" s="17"/>
      <c r="AD102" s="17"/>
      <c r="AE102" s="17"/>
      <c r="AF102" s="17"/>
      <c r="AG102" s="17"/>
      <c r="AH102" s="17"/>
      <c r="AI102" s="9" t="str">
        <f t="array" ref="AI102">IF(INDEX(値貼付!$A$2:$AX$121,$S102,MATCH(AA$3,値貼付!$A$1:$AX$1,0))=0,"",PHONETIC(INDEX(値貼付!$A$2:$AX$121,$S102,MATCH(AA$3,値貼付!$A$1:$AX$1,0))))</f>
        <v/>
      </c>
      <c r="AJ102" s="16"/>
      <c r="AK102" s="11"/>
    </row>
    <row r="103" spans="19:37">
      <c r="S103" s="8">
        <v>100</v>
      </c>
      <c r="T103" s="6" t="str">
        <f t="array" ref="T103">IF(INDEX(値貼付!$A$2:$AX$121,$S103,MATCH(T$3,値貼付!$A$1:$AX$1,0))=0,"",INDEX(値貼付!$A$2:$AX$121,$S103,MATCH(T$3,値貼付!$A$1:$AX$1,0)))</f>
        <v/>
      </c>
      <c r="U103" s="6"/>
      <c r="V103" s="6"/>
      <c r="W103" s="6"/>
      <c r="X103" s="6"/>
      <c r="Y103" s="16"/>
      <c r="Z103" s="17"/>
      <c r="AA103" s="17"/>
      <c r="AB103" s="18"/>
      <c r="AC103" s="17"/>
      <c r="AD103" s="17"/>
      <c r="AE103" s="17"/>
      <c r="AF103" s="17"/>
      <c r="AG103" s="17"/>
      <c r="AH103" s="17"/>
      <c r="AI103" s="9" t="str">
        <f t="array" ref="AI103">IF(INDEX(値貼付!$A$2:$AX$121,$S103,MATCH(AA$3,値貼付!$A$1:$AX$1,0))=0,"",PHONETIC(INDEX(値貼付!$A$2:$AX$121,$S103,MATCH(AA$3,値貼付!$A$1:$AX$1,0))))</f>
        <v/>
      </c>
      <c r="AJ103" s="16"/>
      <c r="AK103" s="11"/>
    </row>
    <row r="104" spans="19:37">
      <c r="S104" s="8">
        <v>101</v>
      </c>
      <c r="T104" s="6" t="str">
        <f t="array" ref="T104">IF(INDEX(値貼付!$A$2:$AX$121,$S104,MATCH(T$3,値貼付!$A$1:$AX$1,0))=0,"",INDEX(値貼付!$A$2:$AX$121,$S104,MATCH(T$3,値貼付!$A$1:$AX$1,0)))</f>
        <v/>
      </c>
      <c r="U104" s="6"/>
      <c r="V104" s="6"/>
      <c r="W104" s="6"/>
      <c r="X104" s="6"/>
      <c r="Y104" s="16"/>
      <c r="Z104" s="17"/>
      <c r="AA104" s="17"/>
      <c r="AB104" s="18"/>
      <c r="AC104" s="17"/>
      <c r="AD104" s="17"/>
      <c r="AE104" s="17"/>
      <c r="AF104" s="17"/>
      <c r="AG104" s="17"/>
      <c r="AH104" s="17"/>
      <c r="AI104" s="9" t="str">
        <f t="array" ref="AI104">IF(INDEX(値貼付!$A$2:$AX$121,$S104,MATCH(AA$3,値貼付!$A$1:$AX$1,0))=0,"",PHONETIC(INDEX(値貼付!$A$2:$AX$121,$S104,MATCH(AA$3,値貼付!$A$1:$AX$1,0))))</f>
        <v/>
      </c>
      <c r="AJ104" s="16"/>
      <c r="AK104" s="11"/>
    </row>
    <row r="105" spans="19:37">
      <c r="S105" s="8">
        <v>102</v>
      </c>
      <c r="T105" s="6" t="str">
        <f t="array" ref="T105">IF(INDEX(値貼付!$A$2:$AX$121,$S105,MATCH(T$3,値貼付!$A$1:$AX$1,0))=0,"",INDEX(値貼付!$A$2:$AX$121,$S105,MATCH(T$3,値貼付!$A$1:$AX$1,0)))</f>
        <v/>
      </c>
      <c r="U105" s="6"/>
      <c r="V105" s="6"/>
      <c r="W105" s="6"/>
      <c r="X105" s="6"/>
      <c r="Y105" s="16"/>
      <c r="Z105" s="17"/>
      <c r="AA105" s="17"/>
      <c r="AB105" s="18"/>
      <c r="AC105" s="17"/>
      <c r="AD105" s="17"/>
      <c r="AE105" s="17"/>
      <c r="AF105" s="17"/>
      <c r="AG105" s="17"/>
      <c r="AH105" s="17"/>
      <c r="AI105" s="9" t="str">
        <f t="array" ref="AI105">IF(INDEX(値貼付!$A$2:$AX$121,$S105,MATCH(AA$3,値貼付!$A$1:$AX$1,0))=0,"",PHONETIC(INDEX(値貼付!$A$2:$AX$121,$S105,MATCH(AA$3,値貼付!$A$1:$AX$1,0))))</f>
        <v/>
      </c>
      <c r="AJ105" s="16"/>
      <c r="AK105" s="11"/>
    </row>
    <row r="106" spans="19:37">
      <c r="S106" s="8">
        <v>103</v>
      </c>
      <c r="T106" s="6" t="str">
        <f t="array" ref="T106">IF(INDEX(値貼付!$A$2:$AX$121,$S106,MATCH(T$3,値貼付!$A$1:$AX$1,0))=0,"",INDEX(値貼付!$A$2:$AX$121,$S106,MATCH(T$3,値貼付!$A$1:$AX$1,0)))</f>
        <v/>
      </c>
      <c r="U106" s="6"/>
      <c r="V106" s="6"/>
      <c r="W106" s="6"/>
      <c r="X106" s="6"/>
      <c r="Y106" s="16"/>
      <c r="Z106" s="17"/>
      <c r="AA106" s="17"/>
      <c r="AB106" s="18"/>
      <c r="AC106" s="17"/>
      <c r="AD106" s="17"/>
      <c r="AE106" s="17"/>
      <c r="AF106" s="17"/>
      <c r="AG106" s="17"/>
      <c r="AH106" s="17"/>
      <c r="AI106" s="9" t="str">
        <f t="array" ref="AI106">IF(INDEX(値貼付!$A$2:$AX$121,$S106,MATCH(AA$3,値貼付!$A$1:$AX$1,0))=0,"",PHONETIC(INDEX(値貼付!$A$2:$AX$121,$S106,MATCH(AA$3,値貼付!$A$1:$AX$1,0))))</f>
        <v/>
      </c>
      <c r="AJ106" s="16"/>
      <c r="AK106" s="11"/>
    </row>
    <row r="107" spans="19:37">
      <c r="S107" s="8">
        <v>104</v>
      </c>
      <c r="T107" s="6" t="str">
        <f t="array" ref="T107">IF(INDEX(値貼付!$A$2:$AX$121,$S107,MATCH(T$3,値貼付!$A$1:$AX$1,0))=0,"",INDEX(値貼付!$A$2:$AX$121,$S107,MATCH(T$3,値貼付!$A$1:$AX$1,0)))</f>
        <v/>
      </c>
      <c r="U107" s="6"/>
      <c r="V107" s="6"/>
      <c r="W107" s="6"/>
      <c r="X107" s="6"/>
      <c r="Y107" s="16"/>
      <c r="Z107" s="17"/>
      <c r="AA107" s="17"/>
      <c r="AB107" s="18"/>
      <c r="AC107" s="17"/>
      <c r="AD107" s="17"/>
      <c r="AE107" s="17"/>
      <c r="AF107" s="17"/>
      <c r="AG107" s="17"/>
      <c r="AH107" s="17"/>
      <c r="AI107" s="9" t="str">
        <f t="array" ref="AI107">IF(INDEX(値貼付!$A$2:$AX$121,$S107,MATCH(AA$3,値貼付!$A$1:$AX$1,0))=0,"",PHONETIC(INDEX(値貼付!$A$2:$AX$121,$S107,MATCH(AA$3,値貼付!$A$1:$AX$1,0))))</f>
        <v/>
      </c>
      <c r="AJ107" s="16"/>
      <c r="AK107" s="11"/>
    </row>
    <row r="108" spans="19:37">
      <c r="S108" s="8">
        <v>105</v>
      </c>
      <c r="T108" s="6" t="str">
        <f t="array" ref="T108">IF(INDEX(値貼付!$A$2:$AX$121,$S108,MATCH(T$3,値貼付!$A$1:$AX$1,0))=0,"",INDEX(値貼付!$A$2:$AX$121,$S108,MATCH(T$3,値貼付!$A$1:$AX$1,0)))</f>
        <v/>
      </c>
      <c r="U108" s="6"/>
      <c r="V108" s="6"/>
      <c r="W108" s="6"/>
      <c r="X108" s="6"/>
      <c r="Y108" s="16"/>
      <c r="Z108" s="17"/>
      <c r="AA108" s="17"/>
      <c r="AB108" s="18"/>
      <c r="AC108" s="17"/>
      <c r="AD108" s="17"/>
      <c r="AE108" s="17"/>
      <c r="AF108" s="17"/>
      <c r="AG108" s="17"/>
      <c r="AH108" s="17"/>
      <c r="AI108" s="9" t="str">
        <f t="array" ref="AI108">IF(INDEX(値貼付!$A$2:$AX$121,$S108,MATCH(AA$3,値貼付!$A$1:$AX$1,0))=0,"",PHONETIC(INDEX(値貼付!$A$2:$AX$121,$S108,MATCH(AA$3,値貼付!$A$1:$AX$1,0))))</f>
        <v/>
      </c>
      <c r="AJ108" s="16"/>
      <c r="AK108" s="11"/>
    </row>
    <row r="109" spans="19:37">
      <c r="S109" s="8">
        <v>106</v>
      </c>
      <c r="T109" s="6" t="str">
        <f t="array" ref="T109">IF(INDEX(値貼付!$A$2:$AX$121,$S109,MATCH(T$3,値貼付!$A$1:$AX$1,0))=0,"",INDEX(値貼付!$A$2:$AX$121,$S109,MATCH(T$3,値貼付!$A$1:$AX$1,0)))</f>
        <v/>
      </c>
      <c r="U109" s="6"/>
      <c r="V109" s="6"/>
      <c r="W109" s="6"/>
      <c r="X109" s="6"/>
      <c r="Y109" s="16"/>
      <c r="Z109" s="17"/>
      <c r="AA109" s="17"/>
      <c r="AB109" s="18"/>
      <c r="AC109" s="17"/>
      <c r="AD109" s="17"/>
      <c r="AE109" s="17"/>
      <c r="AF109" s="17"/>
      <c r="AG109" s="17"/>
      <c r="AH109" s="17"/>
      <c r="AI109" s="9" t="str">
        <f t="array" ref="AI109">IF(INDEX(値貼付!$A$2:$AX$121,$S109,MATCH(AA$3,値貼付!$A$1:$AX$1,0))=0,"",PHONETIC(INDEX(値貼付!$A$2:$AX$121,$S109,MATCH(AA$3,値貼付!$A$1:$AX$1,0))))</f>
        <v/>
      </c>
      <c r="AJ109" s="16"/>
      <c r="AK109" s="11"/>
    </row>
    <row r="110" spans="19:37">
      <c r="S110" s="8">
        <v>107</v>
      </c>
      <c r="T110" s="6" t="str">
        <f t="array" ref="T110">IF(INDEX(値貼付!$A$2:$AX$121,$S110,MATCH(T$3,値貼付!$A$1:$AX$1,0))=0,"",INDEX(値貼付!$A$2:$AX$121,$S110,MATCH(T$3,値貼付!$A$1:$AX$1,0)))</f>
        <v/>
      </c>
      <c r="U110" s="6"/>
      <c r="V110" s="6"/>
      <c r="W110" s="6"/>
      <c r="X110" s="6"/>
      <c r="Y110" s="16"/>
      <c r="Z110" s="17"/>
      <c r="AA110" s="17"/>
      <c r="AB110" s="18"/>
      <c r="AC110" s="17"/>
      <c r="AD110" s="17"/>
      <c r="AE110" s="17"/>
      <c r="AF110" s="17"/>
      <c r="AG110" s="17"/>
      <c r="AH110" s="17"/>
      <c r="AI110" s="9" t="str">
        <f t="array" ref="AI110">IF(INDEX(値貼付!$A$2:$AX$121,$S110,MATCH(AA$3,値貼付!$A$1:$AX$1,0))=0,"",PHONETIC(INDEX(値貼付!$A$2:$AX$121,$S110,MATCH(AA$3,値貼付!$A$1:$AX$1,0))))</f>
        <v/>
      </c>
      <c r="AJ110" s="16"/>
      <c r="AK110" s="11"/>
    </row>
    <row r="111" spans="19:37">
      <c r="S111" s="8">
        <v>108</v>
      </c>
      <c r="T111" s="6" t="str">
        <f t="array" ref="T111">IF(INDEX(値貼付!$A$2:$AX$121,$S111,MATCH(T$3,値貼付!$A$1:$AX$1,0))=0,"",INDEX(値貼付!$A$2:$AX$121,$S111,MATCH(T$3,値貼付!$A$1:$AX$1,0)))</f>
        <v/>
      </c>
      <c r="U111" s="6"/>
      <c r="V111" s="6"/>
      <c r="W111" s="6"/>
      <c r="X111" s="6"/>
      <c r="Y111" s="16"/>
      <c r="Z111" s="17"/>
      <c r="AA111" s="17"/>
      <c r="AB111" s="18"/>
      <c r="AC111" s="17"/>
      <c r="AD111" s="17"/>
      <c r="AE111" s="17"/>
      <c r="AF111" s="17"/>
      <c r="AG111" s="17"/>
      <c r="AH111" s="17"/>
      <c r="AI111" s="9" t="str">
        <f t="array" ref="AI111">IF(INDEX(値貼付!$A$2:$AX$121,$S111,MATCH(AA$3,値貼付!$A$1:$AX$1,0))=0,"",PHONETIC(INDEX(値貼付!$A$2:$AX$121,$S111,MATCH(AA$3,値貼付!$A$1:$AX$1,0))))</f>
        <v/>
      </c>
      <c r="AJ111" s="16"/>
      <c r="AK111" s="11"/>
    </row>
    <row r="112" spans="19:37">
      <c r="S112" s="8">
        <v>109</v>
      </c>
      <c r="T112" s="6" t="str">
        <f t="array" ref="T112">IF(INDEX(値貼付!$A$2:$AX$121,$S112,MATCH(T$3,値貼付!$A$1:$AX$1,0))=0,"",INDEX(値貼付!$A$2:$AX$121,$S112,MATCH(T$3,値貼付!$A$1:$AX$1,0)))</f>
        <v/>
      </c>
      <c r="U112" s="6"/>
      <c r="V112" s="6"/>
      <c r="W112" s="6"/>
      <c r="X112" s="6"/>
      <c r="Y112" s="16"/>
      <c r="Z112" s="17"/>
      <c r="AA112" s="17"/>
      <c r="AB112" s="18"/>
      <c r="AC112" s="17"/>
      <c r="AD112" s="17"/>
      <c r="AE112" s="17"/>
      <c r="AF112" s="17"/>
      <c r="AG112" s="17"/>
      <c r="AH112" s="17"/>
      <c r="AI112" s="9" t="str">
        <f t="array" ref="AI112">IF(INDEX(値貼付!$A$2:$AX$121,$S112,MATCH(AA$3,値貼付!$A$1:$AX$1,0))=0,"",PHONETIC(INDEX(値貼付!$A$2:$AX$121,$S112,MATCH(AA$3,値貼付!$A$1:$AX$1,0))))</f>
        <v/>
      </c>
      <c r="AJ112" s="16"/>
      <c r="AK112" s="11"/>
    </row>
    <row r="113" spans="19:37">
      <c r="S113" s="8">
        <v>110</v>
      </c>
      <c r="T113" s="6" t="str">
        <f t="array" ref="T113">IF(INDEX(値貼付!$A$2:$AX$121,$S113,MATCH(T$3,値貼付!$A$1:$AX$1,0))=0,"",INDEX(値貼付!$A$2:$AX$121,$S113,MATCH(T$3,値貼付!$A$1:$AX$1,0)))</f>
        <v/>
      </c>
      <c r="U113" s="6"/>
      <c r="V113" s="6"/>
      <c r="W113" s="6"/>
      <c r="X113" s="6"/>
      <c r="Y113" s="16"/>
      <c r="Z113" s="17"/>
      <c r="AA113" s="17"/>
      <c r="AB113" s="18"/>
      <c r="AC113" s="17"/>
      <c r="AD113" s="17"/>
      <c r="AE113" s="17"/>
      <c r="AF113" s="17"/>
      <c r="AG113" s="17"/>
      <c r="AH113" s="17"/>
      <c r="AI113" s="9" t="str">
        <f t="array" ref="AI113">IF(INDEX(値貼付!$A$2:$AX$121,$S113,MATCH(AA$3,値貼付!$A$1:$AX$1,0))=0,"",PHONETIC(INDEX(値貼付!$A$2:$AX$121,$S113,MATCH(AA$3,値貼付!$A$1:$AX$1,0))))</f>
        <v/>
      </c>
      <c r="AJ113" s="16"/>
      <c r="AK113" s="11"/>
    </row>
    <row r="114" spans="19:37">
      <c r="S114" s="8">
        <v>111</v>
      </c>
      <c r="T114" s="6" t="str">
        <f t="array" ref="T114">IF(INDEX(値貼付!$A$2:$AX$121,$S114,MATCH(T$3,値貼付!$A$1:$AX$1,0))=0,"",INDEX(値貼付!$A$2:$AX$121,$S114,MATCH(T$3,値貼付!$A$1:$AX$1,0)))</f>
        <v/>
      </c>
      <c r="U114" s="6"/>
      <c r="V114" s="6"/>
      <c r="W114" s="6"/>
      <c r="X114" s="6"/>
      <c r="Y114" s="16"/>
      <c r="Z114" s="17"/>
      <c r="AA114" s="17"/>
      <c r="AB114" s="18"/>
      <c r="AC114" s="17"/>
      <c r="AD114" s="17"/>
      <c r="AE114" s="17"/>
      <c r="AF114" s="17"/>
      <c r="AG114" s="17"/>
      <c r="AH114" s="17"/>
      <c r="AI114" s="9" t="str">
        <f t="array" ref="AI114">IF(INDEX(値貼付!$A$2:$AX$121,$S114,MATCH(AA$3,値貼付!$A$1:$AX$1,0))=0,"",PHONETIC(INDEX(値貼付!$A$2:$AX$121,$S114,MATCH(AA$3,値貼付!$A$1:$AX$1,0))))</f>
        <v/>
      </c>
      <c r="AJ114" s="16"/>
      <c r="AK114" s="11"/>
    </row>
    <row r="115" spans="19:37">
      <c r="S115" s="8">
        <v>112</v>
      </c>
      <c r="T115" s="6" t="str">
        <f t="array" ref="T115">IF(INDEX(値貼付!$A$2:$AX$121,$S115,MATCH(T$3,値貼付!$A$1:$AX$1,0))=0,"",INDEX(値貼付!$A$2:$AX$121,$S115,MATCH(T$3,値貼付!$A$1:$AX$1,0)))</f>
        <v/>
      </c>
      <c r="U115" s="6"/>
      <c r="V115" s="6"/>
      <c r="W115" s="6"/>
      <c r="X115" s="6"/>
      <c r="Y115" s="16"/>
      <c r="Z115" s="17"/>
      <c r="AA115" s="17"/>
      <c r="AB115" s="18"/>
      <c r="AC115" s="17"/>
      <c r="AD115" s="17"/>
      <c r="AE115" s="17"/>
      <c r="AF115" s="17"/>
      <c r="AG115" s="17"/>
      <c r="AH115" s="17"/>
      <c r="AI115" s="9" t="str">
        <f t="array" ref="AI115">IF(INDEX(値貼付!$A$2:$AX$121,$S115,MATCH(AA$3,値貼付!$A$1:$AX$1,0))=0,"",PHONETIC(INDEX(値貼付!$A$2:$AX$121,$S115,MATCH(AA$3,値貼付!$A$1:$AX$1,0))))</f>
        <v/>
      </c>
      <c r="AJ115" s="16"/>
      <c r="AK115" s="11"/>
    </row>
    <row r="116" spans="19:37">
      <c r="S116" s="8">
        <v>113</v>
      </c>
      <c r="T116" s="6" t="str">
        <f t="array" ref="T116">IF(INDEX(値貼付!$A$2:$AX$121,$S116,MATCH(T$3,値貼付!$A$1:$AX$1,0))=0,"",INDEX(値貼付!$A$2:$AX$121,$S116,MATCH(T$3,値貼付!$A$1:$AX$1,0)))</f>
        <v/>
      </c>
      <c r="U116" s="6"/>
      <c r="V116" s="6"/>
      <c r="W116" s="6"/>
      <c r="X116" s="6"/>
      <c r="Y116" s="16"/>
      <c r="Z116" s="17"/>
      <c r="AA116" s="17"/>
      <c r="AB116" s="18"/>
      <c r="AC116" s="17"/>
      <c r="AD116" s="17"/>
      <c r="AE116" s="17"/>
      <c r="AF116" s="17"/>
      <c r="AG116" s="17"/>
      <c r="AH116" s="17"/>
      <c r="AI116" s="9" t="str">
        <f t="array" ref="AI116">IF(INDEX(値貼付!$A$2:$AX$121,$S116,MATCH(AA$3,値貼付!$A$1:$AX$1,0))=0,"",PHONETIC(INDEX(値貼付!$A$2:$AX$121,$S116,MATCH(AA$3,値貼付!$A$1:$AX$1,0))))</f>
        <v/>
      </c>
      <c r="AJ116" s="16"/>
      <c r="AK116" s="11"/>
    </row>
    <row r="117" spans="19:37">
      <c r="S117" s="8">
        <v>114</v>
      </c>
      <c r="T117" s="6" t="str">
        <f t="array" ref="T117">IF(INDEX(値貼付!$A$2:$AX$121,$S117,MATCH(T$3,値貼付!$A$1:$AX$1,0))=0,"",INDEX(値貼付!$A$2:$AX$121,$S117,MATCH(T$3,値貼付!$A$1:$AX$1,0)))</f>
        <v/>
      </c>
      <c r="U117" s="6"/>
      <c r="V117" s="6"/>
      <c r="W117" s="6"/>
      <c r="X117" s="6"/>
      <c r="Y117" s="16"/>
      <c r="Z117" s="17"/>
      <c r="AA117" s="17"/>
      <c r="AB117" s="18"/>
      <c r="AC117" s="17"/>
      <c r="AD117" s="17"/>
      <c r="AE117" s="17"/>
      <c r="AF117" s="17"/>
      <c r="AG117" s="17"/>
      <c r="AH117" s="17"/>
      <c r="AI117" s="9" t="str">
        <f t="array" ref="AI117">IF(INDEX(値貼付!$A$2:$AX$121,$S117,MATCH(AA$3,値貼付!$A$1:$AX$1,0))=0,"",PHONETIC(INDEX(値貼付!$A$2:$AX$121,$S117,MATCH(AA$3,値貼付!$A$1:$AX$1,0))))</f>
        <v/>
      </c>
      <c r="AJ117" s="16"/>
      <c r="AK117" s="11"/>
    </row>
    <row r="118" spans="19:37">
      <c r="S118" s="8">
        <v>115</v>
      </c>
      <c r="T118" s="6" t="str">
        <f t="array" ref="T118">IF(INDEX(値貼付!$A$2:$AX$121,$S118,MATCH(T$3,値貼付!$A$1:$AX$1,0))=0,"",INDEX(値貼付!$A$2:$AX$121,$S118,MATCH(T$3,値貼付!$A$1:$AX$1,0)))</f>
        <v/>
      </c>
      <c r="U118" s="6"/>
      <c r="V118" s="6"/>
      <c r="W118" s="6"/>
      <c r="X118" s="6"/>
      <c r="Y118" s="16"/>
      <c r="Z118" s="17"/>
      <c r="AA118" s="17"/>
      <c r="AB118" s="18"/>
      <c r="AC118" s="17"/>
      <c r="AD118" s="17"/>
      <c r="AE118" s="17"/>
      <c r="AF118" s="17"/>
      <c r="AG118" s="17"/>
      <c r="AH118" s="17"/>
      <c r="AI118" s="9" t="str">
        <f t="array" ref="AI118">IF(INDEX(値貼付!$A$2:$AX$121,$S118,MATCH(AA$3,値貼付!$A$1:$AX$1,0))=0,"",PHONETIC(INDEX(値貼付!$A$2:$AX$121,$S118,MATCH(AA$3,値貼付!$A$1:$AX$1,0))))</f>
        <v/>
      </c>
      <c r="AJ118" s="16"/>
      <c r="AK118" s="11"/>
    </row>
    <row r="119" spans="19:37">
      <c r="S119" s="8">
        <v>116</v>
      </c>
      <c r="T119" s="6" t="str">
        <f t="array" ref="T119">IF(INDEX(値貼付!$A$2:$AX$121,$S119,MATCH(T$3,値貼付!$A$1:$AX$1,0))=0,"",INDEX(値貼付!$A$2:$AX$121,$S119,MATCH(T$3,値貼付!$A$1:$AX$1,0)))</f>
        <v/>
      </c>
      <c r="U119" s="6"/>
      <c r="V119" s="6"/>
      <c r="W119" s="6"/>
      <c r="X119" s="6"/>
      <c r="Y119" s="16"/>
      <c r="Z119" s="17"/>
      <c r="AA119" s="17"/>
      <c r="AB119" s="18"/>
      <c r="AC119" s="17"/>
      <c r="AD119" s="17"/>
      <c r="AE119" s="17"/>
      <c r="AF119" s="17"/>
      <c r="AG119" s="17"/>
      <c r="AH119" s="17"/>
      <c r="AI119" s="9" t="str">
        <f t="array" ref="AI119">IF(INDEX(値貼付!$A$2:$AX$121,$S119,MATCH(AA$3,値貼付!$A$1:$AX$1,0))=0,"",PHONETIC(INDEX(値貼付!$A$2:$AX$121,$S119,MATCH(AA$3,値貼付!$A$1:$AX$1,0))))</f>
        <v/>
      </c>
      <c r="AJ119" s="16"/>
      <c r="AK119" s="11"/>
    </row>
    <row r="120" spans="19:37">
      <c r="S120" s="8">
        <v>116</v>
      </c>
      <c r="T120" s="6" t="str">
        <f t="array" ref="T120">IF(INDEX(値貼付!$A$2:$AX$121,$S120,MATCH(T$3,値貼付!$A$1:$AX$1,0))=0,"",INDEX(値貼付!$A$2:$AX$121,$S120,MATCH(T$3,値貼付!$A$1:$AX$1,0)))</f>
        <v/>
      </c>
      <c r="U120" s="6"/>
      <c r="V120" s="6"/>
      <c r="W120" s="6"/>
      <c r="X120" s="6"/>
      <c r="Y120" s="16"/>
      <c r="Z120" s="17"/>
      <c r="AA120" s="17"/>
      <c r="AB120" s="18"/>
      <c r="AC120" s="17"/>
      <c r="AD120" s="17"/>
      <c r="AE120" s="17"/>
      <c r="AF120" s="17"/>
      <c r="AG120" s="17"/>
      <c r="AH120" s="17"/>
      <c r="AI120" s="9" t="str">
        <f t="array" ref="AI120">IF(INDEX(値貼付!$A$2:$AX$121,$S120,MATCH(AA$3,値貼付!$A$1:$AX$1,0))=0,"",PHONETIC(INDEX(値貼付!$A$2:$AX$121,$S120,MATCH(AA$3,値貼付!$A$1:$AX$1,0))))</f>
        <v/>
      </c>
      <c r="AJ120" s="16"/>
      <c r="AK120" s="11"/>
    </row>
    <row r="121" spans="19:37">
      <c r="S121" s="8">
        <v>118</v>
      </c>
      <c r="T121" s="6" t="str">
        <f t="array" ref="T121">IF(INDEX(値貼付!$A$2:$AX$121,$S121,MATCH(T$3,値貼付!$A$1:$AX$1,0))=0,"",INDEX(値貼付!$A$2:$AX$121,$S121,MATCH(T$3,値貼付!$A$1:$AX$1,0)))</f>
        <v/>
      </c>
      <c r="U121" s="6"/>
      <c r="V121" s="6"/>
      <c r="W121" s="6"/>
      <c r="X121" s="6"/>
      <c r="Y121" s="16"/>
      <c r="Z121" s="17"/>
      <c r="AA121" s="17"/>
      <c r="AB121" s="18"/>
      <c r="AC121" s="17"/>
      <c r="AD121" s="17"/>
      <c r="AE121" s="17"/>
      <c r="AF121" s="17"/>
      <c r="AG121" s="17"/>
      <c r="AH121" s="17"/>
      <c r="AI121" s="9" t="str">
        <f t="array" ref="AI121">IF(INDEX(値貼付!$A$2:$AX$121,$S121,MATCH(AA$3,値貼付!$A$1:$AX$1,0))=0,"",PHONETIC(INDEX(値貼付!$A$2:$AX$121,$S121,MATCH(AA$3,値貼付!$A$1:$AX$1,0))))</f>
        <v/>
      </c>
      <c r="AJ121" s="16"/>
      <c r="AK121" s="11"/>
    </row>
    <row r="122" spans="19:37">
      <c r="S122" s="8">
        <v>119</v>
      </c>
      <c r="T122" s="6" t="str">
        <f t="array" ref="T122">IF(INDEX(値貼付!$A$2:$AX$121,$S122,MATCH(T$3,値貼付!$A$1:$AX$1,0))=0,"",INDEX(値貼付!$A$2:$AX$121,$S122,MATCH(T$3,値貼付!$A$1:$AX$1,0)))</f>
        <v/>
      </c>
      <c r="U122" s="6"/>
      <c r="V122" s="6"/>
      <c r="W122" s="6"/>
      <c r="X122" s="6"/>
      <c r="Y122" s="16"/>
      <c r="Z122" s="17"/>
      <c r="AA122" s="17"/>
      <c r="AB122" s="18"/>
      <c r="AC122" s="17"/>
      <c r="AD122" s="17"/>
      <c r="AE122" s="17"/>
      <c r="AF122" s="17"/>
      <c r="AG122" s="17"/>
      <c r="AH122" s="17"/>
      <c r="AI122" s="9" t="str">
        <f t="array" ref="AI122">IF(INDEX(値貼付!$A$2:$AX$121,$S122,MATCH(AA$3,値貼付!$A$1:$AX$1,0))=0,"",PHONETIC(INDEX(値貼付!$A$2:$AX$121,$S122,MATCH(AA$3,値貼付!$A$1:$AX$1,0))))</f>
        <v/>
      </c>
      <c r="AJ122" s="16"/>
      <c r="AK122" s="11"/>
    </row>
    <row r="123" spans="19:37">
      <c r="S123" s="8">
        <v>120</v>
      </c>
      <c r="T123" s="6" t="str">
        <f t="array" ref="T123">IF(INDEX(値貼付!$A$2:$AX$121,$S123,MATCH(T$3,値貼付!$A$1:$AX$1,0))=0,"",INDEX(値貼付!$A$2:$AX$121,$S123,MATCH(T$3,値貼付!$A$1:$AX$1,0)))</f>
        <v/>
      </c>
      <c r="U123" s="6"/>
      <c r="V123" s="6"/>
      <c r="W123" s="6"/>
      <c r="X123" s="6"/>
      <c r="Y123" s="16"/>
      <c r="Z123" s="17"/>
      <c r="AA123" s="17"/>
      <c r="AB123" s="18"/>
      <c r="AC123" s="17"/>
      <c r="AD123" s="17"/>
      <c r="AE123" s="17"/>
      <c r="AF123" s="17"/>
      <c r="AG123" s="17"/>
      <c r="AH123" s="17"/>
      <c r="AI123" s="9" t="str">
        <f t="array" ref="AI123">IF(INDEX(値貼付!$A$2:$AX$121,$S123,MATCH(AA$3,値貼付!$A$1:$AX$1,0))=0,"",PHONETIC(INDEX(値貼付!$A$2:$AX$121,$S123,MATCH(AA$3,値貼付!$A$1:$AX$1,0))))</f>
        <v/>
      </c>
      <c r="AJ123" s="16"/>
      <c r="AK123" s="11"/>
    </row>
  </sheetData>
  <sheetProtection algorithmName="SHA-512" hashValue="KpZQ7EoIv/Lvcb+M5oSm0dwTWHgiBmVJdUwMQWo3uRSrTDRP1lyNBSq588CVdNhfEPK0VDoAmrXW4Rzyua3wWQ==" saltValue="hgdU2+YNv2B0C9cwYyTThg==" spinCount="100000" sheet="1" selectLockedCells="1"/>
  <mergeCells count="6">
    <mergeCell ref="AC1:AH1"/>
    <mergeCell ref="B1:B17"/>
    <mergeCell ref="A1:A26"/>
    <mergeCell ref="B18:B26"/>
    <mergeCell ref="B27:B38"/>
    <mergeCell ref="A27:A40"/>
  </mergeCells>
  <phoneticPr fontId="1" type="Hiragana"/>
  <conditionalFormatting sqref="C2:C17">
    <cfRule type="expression" dxfId="32" priority="2">
      <formula>OR(COUNTIF($C$2:$C$13, 1)&lt;&gt;1, COUNT($C$2:$C$13)&lt;&gt;1)</formula>
    </cfRule>
  </conditionalFormatting>
  <conditionalFormatting sqref="D2:D17 O2:O38">
    <cfRule type="expression" dxfId="31" priority="1">
      <formula>D2=""</formula>
    </cfRule>
  </conditionalFormatting>
  <conditionalFormatting sqref="D27:D38">
    <cfRule type="expression" dxfId="30" priority="4">
      <formula>D27=""</formula>
    </cfRule>
  </conditionalFormatting>
  <conditionalFormatting sqref="T4:AI123">
    <cfRule type="expression" dxfId="29" priority="9">
      <formula>T4=""</formula>
    </cfRule>
  </conditionalFormatting>
  <conditionalFormatting sqref="Y1:Y2">
    <cfRule type="expression" dxfId="28" priority="8">
      <formula>Y1=""</formula>
    </cfRule>
  </conditionalFormatting>
  <conditionalFormatting sqref="AJ4:AJ123">
    <cfRule type="expression" dxfId="27" priority="5">
      <formula>AJ4=""</formula>
    </cfRule>
  </conditionalFormatting>
  <dataValidations count="1">
    <dataValidation type="list" allowBlank="1" showInputMessage="1" showErrorMessage="1" sqref="D20:D26" xr:uid="{56130BED-C452-473E-BE58-D8A2631C0983}">
      <formula1>$D$46:$D$50</formula1>
    </dataValidation>
  </dataValidation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8A959-35D4-43B2-9364-3EB1DC7AC5B9}">
  <dimension ref="B1:CQ42"/>
  <sheetViews>
    <sheetView zoomScaleNormal="100" workbookViewId="0">
      <selection activeCell="AB9" sqref="AB9:AI11"/>
    </sheetView>
  </sheetViews>
  <sheetFormatPr defaultColWidth="2.5" defaultRowHeight="18"/>
  <cols>
    <col min="1" max="40" width="2.5" style="1"/>
    <col min="41" max="41" width="2.83203125" style="1" bestFit="1" customWidth="1"/>
    <col min="42" max="296" width="2.5" style="1"/>
    <col min="297" max="297" width="2.83203125" style="1" bestFit="1" customWidth="1"/>
    <col min="298" max="552" width="2.5" style="1"/>
    <col min="553" max="553" width="2.83203125" style="1" bestFit="1" customWidth="1"/>
    <col min="554" max="808" width="2.5" style="1"/>
    <col min="809" max="809" width="2.83203125" style="1" bestFit="1" customWidth="1"/>
    <col min="810" max="1064" width="2.5" style="1"/>
    <col min="1065" max="1065" width="2.83203125" style="1" bestFit="1" customWidth="1"/>
    <col min="1066" max="1320" width="2.5" style="1"/>
    <col min="1321" max="1321" width="2.83203125" style="1" bestFit="1" customWidth="1"/>
    <col min="1322" max="1576" width="2.5" style="1"/>
    <col min="1577" max="1577" width="2.83203125" style="1" bestFit="1" customWidth="1"/>
    <col min="1578" max="1832" width="2.5" style="1"/>
    <col min="1833" max="1833" width="2.83203125" style="1" bestFit="1" customWidth="1"/>
    <col min="1834" max="2088" width="2.5" style="1"/>
    <col min="2089" max="2089" width="2.83203125" style="1" bestFit="1" customWidth="1"/>
    <col min="2090" max="2344" width="2.5" style="1"/>
    <col min="2345" max="2345" width="2.83203125" style="1" bestFit="1" customWidth="1"/>
    <col min="2346" max="2600" width="2.5" style="1"/>
    <col min="2601" max="2601" width="2.83203125" style="1" bestFit="1" customWidth="1"/>
    <col min="2602" max="2856" width="2.5" style="1"/>
    <col min="2857" max="2857" width="2.83203125" style="1" bestFit="1" customWidth="1"/>
    <col min="2858" max="3112" width="2.5" style="1"/>
    <col min="3113" max="3113" width="2.83203125" style="1" bestFit="1" customWidth="1"/>
    <col min="3114" max="3368" width="2.5" style="1"/>
    <col min="3369" max="3369" width="2.83203125" style="1" bestFit="1" customWidth="1"/>
    <col min="3370" max="3624" width="2.5" style="1"/>
    <col min="3625" max="3625" width="2.83203125" style="1" bestFit="1" customWidth="1"/>
    <col min="3626" max="3880" width="2.5" style="1"/>
    <col min="3881" max="3881" width="2.83203125" style="1" bestFit="1" customWidth="1"/>
    <col min="3882" max="4136" width="2.5" style="1"/>
    <col min="4137" max="4137" width="2.83203125" style="1" bestFit="1" customWidth="1"/>
    <col min="4138" max="4392" width="2.5" style="1"/>
    <col min="4393" max="4393" width="2.83203125" style="1" bestFit="1" customWidth="1"/>
    <col min="4394" max="4648" width="2.5" style="1"/>
    <col min="4649" max="4649" width="2.83203125" style="1" bestFit="1" customWidth="1"/>
    <col min="4650" max="4904" width="2.5" style="1"/>
    <col min="4905" max="4905" width="2.83203125" style="1" bestFit="1" customWidth="1"/>
    <col min="4906" max="5160" width="2.5" style="1"/>
    <col min="5161" max="5161" width="2.83203125" style="1" bestFit="1" customWidth="1"/>
    <col min="5162" max="5416" width="2.5" style="1"/>
    <col min="5417" max="5417" width="2.83203125" style="1" bestFit="1" customWidth="1"/>
    <col min="5418" max="5672" width="2.5" style="1"/>
    <col min="5673" max="5673" width="2.83203125" style="1" bestFit="1" customWidth="1"/>
    <col min="5674" max="5928" width="2.5" style="1"/>
    <col min="5929" max="5929" width="2.83203125" style="1" bestFit="1" customWidth="1"/>
    <col min="5930" max="6184" width="2.5" style="1"/>
    <col min="6185" max="6185" width="2.83203125" style="1" bestFit="1" customWidth="1"/>
    <col min="6186" max="6440" width="2.5" style="1"/>
    <col min="6441" max="6441" width="2.83203125" style="1" bestFit="1" customWidth="1"/>
    <col min="6442" max="6696" width="2.5" style="1"/>
    <col min="6697" max="6697" width="2.83203125" style="1" bestFit="1" customWidth="1"/>
    <col min="6698" max="6952" width="2.5" style="1"/>
    <col min="6953" max="6953" width="2.83203125" style="1" bestFit="1" customWidth="1"/>
    <col min="6954" max="7208" width="2.5" style="1"/>
    <col min="7209" max="7209" width="2.83203125" style="1" bestFit="1" customWidth="1"/>
    <col min="7210" max="7464" width="2.5" style="1"/>
    <col min="7465" max="7465" width="2.83203125" style="1" bestFit="1" customWidth="1"/>
    <col min="7466" max="7720" width="2.5" style="1"/>
    <col min="7721" max="7721" width="2.83203125" style="1" bestFit="1" customWidth="1"/>
    <col min="7722" max="7976" width="2.5" style="1"/>
    <col min="7977" max="7977" width="2.83203125" style="1" bestFit="1" customWidth="1"/>
    <col min="7978" max="8232" width="2.5" style="1"/>
    <col min="8233" max="8233" width="2.83203125" style="1" bestFit="1" customWidth="1"/>
    <col min="8234" max="8488" width="2.5" style="1"/>
    <col min="8489" max="8489" width="2.83203125" style="1" bestFit="1" customWidth="1"/>
    <col min="8490" max="8744" width="2.5" style="1"/>
    <col min="8745" max="8745" width="2.83203125" style="1" bestFit="1" customWidth="1"/>
    <col min="8746" max="9000" width="2.5" style="1"/>
    <col min="9001" max="9001" width="2.83203125" style="1" bestFit="1" customWidth="1"/>
    <col min="9002" max="9256" width="2.5" style="1"/>
    <col min="9257" max="9257" width="2.83203125" style="1" bestFit="1" customWidth="1"/>
    <col min="9258" max="9512" width="2.5" style="1"/>
    <col min="9513" max="9513" width="2.83203125" style="1" bestFit="1" customWidth="1"/>
    <col min="9514" max="9768" width="2.5" style="1"/>
    <col min="9769" max="9769" width="2.83203125" style="1" bestFit="1" customWidth="1"/>
    <col min="9770" max="10024" width="2.5" style="1"/>
    <col min="10025" max="10025" width="2.83203125" style="1" bestFit="1" customWidth="1"/>
    <col min="10026" max="10280" width="2.5" style="1"/>
    <col min="10281" max="10281" width="2.83203125" style="1" bestFit="1" customWidth="1"/>
    <col min="10282" max="10536" width="2.5" style="1"/>
    <col min="10537" max="10537" width="2.83203125" style="1" bestFit="1" customWidth="1"/>
    <col min="10538" max="10792" width="2.5" style="1"/>
    <col min="10793" max="10793" width="2.83203125" style="1" bestFit="1" customWidth="1"/>
    <col min="10794" max="11048" width="2.5" style="1"/>
    <col min="11049" max="11049" width="2.83203125" style="1" bestFit="1" customWidth="1"/>
    <col min="11050" max="11304" width="2.5" style="1"/>
    <col min="11305" max="11305" width="2.83203125" style="1" bestFit="1" customWidth="1"/>
    <col min="11306" max="11560" width="2.5" style="1"/>
    <col min="11561" max="11561" width="2.83203125" style="1" bestFit="1" customWidth="1"/>
    <col min="11562" max="11816" width="2.5" style="1"/>
    <col min="11817" max="11817" width="2.83203125" style="1" bestFit="1" customWidth="1"/>
    <col min="11818" max="12072" width="2.5" style="1"/>
    <col min="12073" max="12073" width="2.83203125" style="1" bestFit="1" customWidth="1"/>
    <col min="12074" max="12328" width="2.5" style="1"/>
    <col min="12329" max="12329" width="2.83203125" style="1" bestFit="1" customWidth="1"/>
    <col min="12330" max="12584" width="2.5" style="1"/>
    <col min="12585" max="12585" width="2.83203125" style="1" bestFit="1" customWidth="1"/>
    <col min="12586" max="12840" width="2.5" style="1"/>
    <col min="12841" max="12841" width="2.83203125" style="1" bestFit="1" customWidth="1"/>
    <col min="12842" max="13096" width="2.5" style="1"/>
    <col min="13097" max="13097" width="2.83203125" style="1" bestFit="1" customWidth="1"/>
    <col min="13098" max="13352" width="2.5" style="1"/>
    <col min="13353" max="13353" width="2.83203125" style="1" bestFit="1" customWidth="1"/>
    <col min="13354" max="13608" width="2.5" style="1"/>
    <col min="13609" max="13609" width="2.83203125" style="1" bestFit="1" customWidth="1"/>
    <col min="13610" max="13864" width="2.5" style="1"/>
    <col min="13865" max="13865" width="2.83203125" style="1" bestFit="1" customWidth="1"/>
    <col min="13866" max="14120" width="2.5" style="1"/>
    <col min="14121" max="14121" width="2.83203125" style="1" bestFit="1" customWidth="1"/>
    <col min="14122" max="14376" width="2.5" style="1"/>
    <col min="14377" max="14377" width="2.83203125" style="1" bestFit="1" customWidth="1"/>
    <col min="14378" max="14632" width="2.5" style="1"/>
    <col min="14633" max="14633" width="2.83203125" style="1" bestFit="1" customWidth="1"/>
    <col min="14634" max="14888" width="2.5" style="1"/>
    <col min="14889" max="14889" width="2.83203125" style="1" bestFit="1" customWidth="1"/>
    <col min="14890" max="15144" width="2.5" style="1"/>
    <col min="15145" max="15145" width="2.83203125" style="1" bestFit="1" customWidth="1"/>
    <col min="15146" max="15400" width="2.5" style="1"/>
    <col min="15401" max="15401" width="2.83203125" style="1" bestFit="1" customWidth="1"/>
    <col min="15402" max="15656" width="2.5" style="1"/>
    <col min="15657" max="15657" width="2.83203125" style="1" bestFit="1" customWidth="1"/>
    <col min="15658" max="15912" width="2.5" style="1"/>
    <col min="15913" max="15913" width="2.83203125" style="1" bestFit="1" customWidth="1"/>
    <col min="15914" max="16168" width="2.5" style="1"/>
    <col min="16169" max="16169" width="2.83203125" style="1" bestFit="1" customWidth="1"/>
    <col min="16170" max="16384" width="2.5" style="1"/>
  </cols>
  <sheetData>
    <row r="1" spans="2:95" ht="58.4" customHeight="1">
      <c r="B1" s="87" t="s">
        <v>117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54"/>
      <c r="AK1" s="54"/>
      <c r="AL1" s="54"/>
      <c r="AM1" s="54"/>
      <c r="AN1" s="54"/>
    </row>
    <row r="2" spans="2:95" ht="31.4" customHeight="1">
      <c r="B2" s="88" t="s">
        <v>82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</row>
    <row r="3" spans="2:95" ht="15" customHeight="1"/>
    <row r="4" spans="2:95" ht="20.149999999999999" customHeight="1">
      <c r="B4" s="89" t="s">
        <v>103</v>
      </c>
      <c r="C4" s="90"/>
      <c r="D4" s="90"/>
      <c r="E4" s="90"/>
      <c r="F4" s="91"/>
      <c r="G4" s="95" t="str">
        <f>IF(チームメンバー一覧!Y1="","",RIGHT(チームメンバー一覧!Y1,20))</f>
        <v/>
      </c>
      <c r="H4" s="96"/>
      <c r="I4" s="96"/>
      <c r="J4" s="96"/>
      <c r="K4" s="96"/>
      <c r="L4" s="96"/>
      <c r="M4" s="96"/>
      <c r="N4" s="96"/>
      <c r="O4" s="96"/>
      <c r="P4" s="97"/>
      <c r="Q4" s="106" t="s">
        <v>90</v>
      </c>
      <c r="R4" s="107"/>
      <c r="S4" s="107"/>
      <c r="T4" s="107"/>
      <c r="U4" s="122"/>
      <c r="V4" s="80" t="s">
        <v>91</v>
      </c>
      <c r="W4" s="81"/>
      <c r="CK4" s="1" t="s">
        <v>92</v>
      </c>
      <c r="CO4" s="1" t="s">
        <v>95</v>
      </c>
      <c r="CQ4" s="1" t="s">
        <v>72</v>
      </c>
    </row>
    <row r="5" spans="2:95" ht="20.149999999999999" customHeight="1">
      <c r="B5" s="92"/>
      <c r="C5" s="93"/>
      <c r="D5" s="93"/>
      <c r="E5" s="93"/>
      <c r="F5" s="94"/>
      <c r="G5" s="98"/>
      <c r="H5" s="99"/>
      <c r="I5" s="99"/>
      <c r="J5" s="99"/>
      <c r="K5" s="99"/>
      <c r="L5" s="99"/>
      <c r="M5" s="99"/>
      <c r="N5" s="99"/>
      <c r="O5" s="99"/>
      <c r="P5" s="100"/>
      <c r="Q5" s="175"/>
      <c r="R5" s="176"/>
      <c r="S5" s="176"/>
      <c r="T5" s="176"/>
      <c r="U5" s="177"/>
      <c r="V5" s="175"/>
      <c r="W5" s="177"/>
      <c r="CK5" s="1" t="s">
        <v>93</v>
      </c>
      <c r="CO5" s="1" t="s">
        <v>96</v>
      </c>
      <c r="CQ5" s="1" t="s">
        <v>71</v>
      </c>
    </row>
    <row r="6" spans="2:95" ht="20.149999999999999" customHeight="1">
      <c r="B6" s="101" t="s">
        <v>83</v>
      </c>
      <c r="C6" s="102"/>
      <c r="D6" s="102"/>
      <c r="E6" s="102"/>
      <c r="F6" s="103"/>
      <c r="G6" s="119" t="str">
        <f>IF(チームメンバー一覧!Y2="","",RIGHT(チームメンバー一覧!Y2,9))</f>
        <v/>
      </c>
      <c r="H6" s="120"/>
      <c r="I6" s="120"/>
      <c r="J6" s="120"/>
      <c r="K6" s="120"/>
      <c r="L6" s="120"/>
      <c r="M6" s="120"/>
      <c r="N6" s="120"/>
      <c r="O6" s="120"/>
      <c r="P6" s="121"/>
      <c r="Q6" s="178"/>
      <c r="R6" s="179"/>
      <c r="S6" s="179"/>
      <c r="T6" s="179"/>
      <c r="U6" s="180"/>
      <c r="V6" s="178"/>
      <c r="W6" s="180"/>
      <c r="CK6" s="1" t="s">
        <v>94</v>
      </c>
      <c r="CQ6" s="1" t="s">
        <v>70</v>
      </c>
    </row>
    <row r="7" spans="2:95" ht="10" customHeight="1">
      <c r="CQ7" s="1" t="s">
        <v>68</v>
      </c>
    </row>
    <row r="8" spans="2:95" ht="24" customHeight="1">
      <c r="B8" s="80" t="s">
        <v>84</v>
      </c>
      <c r="C8" s="81"/>
      <c r="D8" s="80" t="s">
        <v>85</v>
      </c>
      <c r="E8" s="82"/>
      <c r="F8" s="82"/>
      <c r="G8" s="82"/>
      <c r="H8" s="82"/>
      <c r="I8" s="81"/>
      <c r="J8" s="83" t="s">
        <v>86</v>
      </c>
      <c r="K8" s="84"/>
      <c r="L8" s="84"/>
      <c r="M8" s="85"/>
      <c r="N8" s="86" t="s">
        <v>87</v>
      </c>
      <c r="O8" s="86"/>
      <c r="P8" s="86"/>
      <c r="Q8" s="86"/>
      <c r="R8" s="86"/>
      <c r="S8" s="86"/>
      <c r="T8" s="86"/>
      <c r="U8" s="86"/>
      <c r="V8" s="86"/>
      <c r="W8" s="61"/>
      <c r="X8" s="123" t="s">
        <v>65</v>
      </c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M8"/>
      <c r="AN8"/>
      <c r="AO8" s="2" t="s">
        <v>0</v>
      </c>
      <c r="AP8" s="126" t="s">
        <v>1</v>
      </c>
      <c r="AQ8" s="126"/>
      <c r="AR8" s="126"/>
      <c r="AS8" s="126"/>
      <c r="AT8" s="126"/>
      <c r="AU8" s="126"/>
      <c r="AV8" s="1" t="s">
        <v>67</v>
      </c>
      <c r="AW8"/>
      <c r="CQ8" s="1" t="s">
        <v>69</v>
      </c>
    </row>
    <row r="9" spans="2:95" ht="22" customHeight="1">
      <c r="B9" s="104" t="str">
        <f>IF(チームメンバー一覧!D18="","",チームメンバー一覧!D18)</f>
        <v>HC</v>
      </c>
      <c r="C9" s="105"/>
      <c r="D9" s="106" t="str">
        <f>IF($B9="","",VLOOKUP($B9,チームメンバー一覧!$D$18:$O$26,3,FALSE))</f>
        <v/>
      </c>
      <c r="E9" s="107"/>
      <c r="F9" s="107"/>
      <c r="G9" s="107"/>
      <c r="H9" s="107"/>
      <c r="I9" s="107"/>
      <c r="J9" s="181"/>
      <c r="K9" s="182"/>
      <c r="L9" s="182"/>
      <c r="M9" s="183"/>
      <c r="N9" s="109" t="str">
        <f>IF($B9="","",VLOOKUP($B9,チームメンバー一覧!$D$18:$O$26,2,FALSE))</f>
        <v/>
      </c>
      <c r="O9" s="109"/>
      <c r="P9" s="109"/>
      <c r="Q9" s="109"/>
      <c r="R9" s="109"/>
      <c r="S9" s="109"/>
      <c r="T9" s="109"/>
      <c r="U9" s="109"/>
      <c r="V9" s="109"/>
      <c r="W9" s="60"/>
      <c r="X9" s="108" t="s">
        <v>77</v>
      </c>
      <c r="Y9" s="108"/>
      <c r="Z9" s="108"/>
      <c r="AA9" s="108"/>
      <c r="AB9" s="184"/>
      <c r="AC9" s="184"/>
      <c r="AD9" s="184"/>
      <c r="AE9" s="184"/>
      <c r="AF9" s="184"/>
      <c r="AG9" s="184"/>
      <c r="AH9" s="184"/>
      <c r="AI9" s="184"/>
      <c r="AM9"/>
      <c r="AN9"/>
      <c r="AO9"/>
      <c r="AP9"/>
      <c r="AQ9"/>
      <c r="AR9"/>
      <c r="AS9"/>
      <c r="AT9"/>
      <c r="AU9"/>
      <c r="AV9"/>
      <c r="AW9"/>
    </row>
    <row r="10" spans="2:95" ht="22" customHeight="1">
      <c r="B10" s="104" t="str">
        <f>IF(チームメンバー一覧!D19="","",チームメンバー一覧!D19)</f>
        <v>AC</v>
      </c>
      <c r="C10" s="105"/>
      <c r="D10" s="106" t="str">
        <f>IF($B10="","",VLOOKUP($B10,チームメンバー一覧!$D$18:$O$26,3,FALSE))</f>
        <v/>
      </c>
      <c r="E10" s="107"/>
      <c r="F10" s="107"/>
      <c r="G10" s="107"/>
      <c r="H10" s="107"/>
      <c r="I10" s="107"/>
      <c r="J10" s="181"/>
      <c r="K10" s="182"/>
      <c r="L10" s="182"/>
      <c r="M10" s="183"/>
      <c r="N10" s="109" t="str">
        <f>IF($B10="","",VLOOKUP($B10,チームメンバー一覧!$D$18:$O$26,2,FALSE))</f>
        <v/>
      </c>
      <c r="O10" s="109"/>
      <c r="P10" s="109"/>
      <c r="Q10" s="109"/>
      <c r="R10" s="109"/>
      <c r="S10" s="109"/>
      <c r="T10" s="109"/>
      <c r="U10" s="109"/>
      <c r="V10" s="109"/>
      <c r="W10" s="60"/>
      <c r="X10" s="108" t="s">
        <v>104</v>
      </c>
      <c r="Y10" s="108"/>
      <c r="Z10" s="108"/>
      <c r="AA10" s="108"/>
      <c r="AB10" s="181"/>
      <c r="AC10" s="182"/>
      <c r="AD10" s="182"/>
      <c r="AE10" s="182"/>
      <c r="AF10" s="182"/>
      <c r="AG10" s="182"/>
      <c r="AH10" s="182"/>
      <c r="AI10" s="185"/>
      <c r="AM10"/>
      <c r="AN10"/>
      <c r="AO10" s="2" t="s">
        <v>0</v>
      </c>
      <c r="AP10" t="s">
        <v>107</v>
      </c>
      <c r="AQ10"/>
      <c r="AR10"/>
      <c r="AS10"/>
      <c r="AT10"/>
      <c r="AU10"/>
      <c r="AV10"/>
      <c r="AW10"/>
    </row>
    <row r="11" spans="2:95" ht="22" customHeight="1">
      <c r="B11" s="104">
        <f>チームメンバー一覧!D20</f>
        <v>0</v>
      </c>
      <c r="C11" s="105"/>
      <c r="D11" s="106" t="str">
        <f>チームメンバー一覧!F20</f>
        <v/>
      </c>
      <c r="E11" s="107"/>
      <c r="F11" s="107"/>
      <c r="G11" s="107"/>
      <c r="H11" s="107"/>
      <c r="I11" s="107"/>
      <c r="J11" s="181"/>
      <c r="K11" s="182"/>
      <c r="L11" s="182"/>
      <c r="M11" s="183"/>
      <c r="N11" s="109" t="str">
        <f>チームメンバー一覧!E20</f>
        <v/>
      </c>
      <c r="O11" s="109"/>
      <c r="P11" s="109"/>
      <c r="Q11" s="109"/>
      <c r="R11" s="109"/>
      <c r="S11" s="109"/>
      <c r="T11" s="109"/>
      <c r="U11" s="109"/>
      <c r="V11" s="109"/>
      <c r="W11" s="60"/>
      <c r="X11" s="108" t="s">
        <v>105</v>
      </c>
      <c r="Y11" s="108"/>
      <c r="Z11" s="108"/>
      <c r="AA11" s="108"/>
      <c r="AB11" s="184"/>
      <c r="AC11" s="184"/>
      <c r="AD11" s="184"/>
      <c r="AE11" s="184"/>
      <c r="AF11" s="184"/>
      <c r="AG11" s="184"/>
      <c r="AH11" s="184"/>
      <c r="AI11" s="184"/>
      <c r="AM11"/>
      <c r="AN11"/>
      <c r="AO11"/>
      <c r="AP11" t="s">
        <v>73</v>
      </c>
      <c r="AQ11"/>
      <c r="AR11"/>
      <c r="AS11"/>
      <c r="AT11"/>
      <c r="AU11"/>
      <c r="AV11"/>
      <c r="AW11"/>
    </row>
    <row r="12" spans="2:95" ht="22" customHeight="1">
      <c r="B12" s="104">
        <f>チームメンバー一覧!D21</f>
        <v>0</v>
      </c>
      <c r="C12" s="105"/>
      <c r="D12" s="106" t="str">
        <f>チームメンバー一覧!F21</f>
        <v/>
      </c>
      <c r="E12" s="107"/>
      <c r="F12" s="107"/>
      <c r="G12" s="107"/>
      <c r="H12" s="107"/>
      <c r="I12" s="107"/>
      <c r="J12" s="181"/>
      <c r="K12" s="182"/>
      <c r="L12" s="182"/>
      <c r="M12" s="183"/>
      <c r="N12" s="109" t="str">
        <f>チームメンバー一覧!E21</f>
        <v/>
      </c>
      <c r="O12" s="109"/>
      <c r="P12" s="109"/>
      <c r="Q12" s="109"/>
      <c r="R12" s="109"/>
      <c r="S12" s="109"/>
      <c r="T12" s="109"/>
      <c r="U12" s="109"/>
      <c r="V12" s="109"/>
      <c r="W12" s="60"/>
      <c r="X12" s="60"/>
      <c r="Y12" s="60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M12"/>
      <c r="AN12"/>
      <c r="AP12" t="s">
        <v>79</v>
      </c>
    </row>
    <row r="13" spans="2:95" ht="22" customHeight="1">
      <c r="B13" s="104">
        <f>チームメンバー一覧!D22</f>
        <v>0</v>
      </c>
      <c r="C13" s="105"/>
      <c r="D13" s="106" t="str">
        <f>チームメンバー一覧!F22</f>
        <v/>
      </c>
      <c r="E13" s="107"/>
      <c r="F13" s="107"/>
      <c r="G13" s="107"/>
      <c r="H13" s="107"/>
      <c r="I13" s="107"/>
      <c r="J13" s="181"/>
      <c r="K13" s="182"/>
      <c r="L13" s="182"/>
      <c r="M13" s="183"/>
      <c r="N13" s="109" t="str">
        <f>チームメンバー一覧!E22</f>
        <v/>
      </c>
      <c r="O13" s="109"/>
      <c r="P13" s="109"/>
      <c r="Q13" s="109"/>
      <c r="R13" s="109"/>
      <c r="S13" s="109"/>
      <c r="T13" s="109"/>
      <c r="U13" s="109"/>
      <c r="V13" s="109"/>
      <c r="W13" s="60"/>
      <c r="X13" s="60"/>
      <c r="Y13" s="60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M13"/>
      <c r="AN13"/>
      <c r="AO13"/>
      <c r="AP13"/>
      <c r="AQ13"/>
      <c r="AR13"/>
      <c r="AS13"/>
      <c r="AT13"/>
      <c r="AU13"/>
      <c r="AV13"/>
      <c r="AW13"/>
    </row>
    <row r="14" spans="2:95" ht="22" customHeight="1">
      <c r="B14" s="104">
        <f>チームメンバー一覧!D23</f>
        <v>0</v>
      </c>
      <c r="C14" s="105"/>
      <c r="D14" s="106" t="str">
        <f>チームメンバー一覧!F23</f>
        <v/>
      </c>
      <c r="E14" s="107"/>
      <c r="F14" s="107"/>
      <c r="G14" s="107"/>
      <c r="H14" s="107"/>
      <c r="I14" s="107"/>
      <c r="J14" s="181"/>
      <c r="K14" s="182"/>
      <c r="L14" s="182"/>
      <c r="M14" s="183"/>
      <c r="N14" s="109" t="str">
        <f>チームメンバー一覧!E23</f>
        <v/>
      </c>
      <c r="O14" s="109"/>
      <c r="P14" s="109"/>
      <c r="Q14" s="109"/>
      <c r="R14" s="109"/>
      <c r="S14" s="109"/>
      <c r="T14" s="109"/>
      <c r="U14" s="109"/>
      <c r="V14" s="109"/>
      <c r="W14" s="60"/>
      <c r="X14" s="60"/>
      <c r="Y14" s="60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M14"/>
      <c r="AN14"/>
      <c r="AO14" s="2" t="s">
        <v>0</v>
      </c>
      <c r="AP14" t="s">
        <v>108</v>
      </c>
      <c r="AQ14"/>
      <c r="AR14"/>
      <c r="AS14"/>
      <c r="AT14"/>
      <c r="AU14"/>
      <c r="AV14"/>
      <c r="AW14"/>
    </row>
    <row r="15" spans="2:95" ht="22" customHeight="1">
      <c r="B15" s="104">
        <f>チームメンバー一覧!D24</f>
        <v>0</v>
      </c>
      <c r="C15" s="105"/>
      <c r="D15" s="106" t="str">
        <f>チームメンバー一覧!F24</f>
        <v/>
      </c>
      <c r="E15" s="107"/>
      <c r="F15" s="107"/>
      <c r="G15" s="107"/>
      <c r="H15" s="107"/>
      <c r="I15" s="107"/>
      <c r="J15" s="181"/>
      <c r="K15" s="182"/>
      <c r="L15" s="182"/>
      <c r="M15" s="183"/>
      <c r="N15" s="109" t="str">
        <f>チームメンバー一覧!E24</f>
        <v/>
      </c>
      <c r="O15" s="109"/>
      <c r="P15" s="109"/>
      <c r="Q15" s="109"/>
      <c r="R15" s="109"/>
      <c r="S15" s="109"/>
      <c r="T15" s="109"/>
      <c r="U15" s="109"/>
      <c r="V15" s="109"/>
      <c r="W15" s="55"/>
      <c r="X15" s="55"/>
      <c r="Y15" s="55"/>
      <c r="AM15"/>
      <c r="AN15"/>
      <c r="AO15"/>
      <c r="AP15" t="s">
        <v>74</v>
      </c>
      <c r="AQ15"/>
      <c r="AR15"/>
      <c r="AS15"/>
      <c r="AT15"/>
      <c r="AU15"/>
      <c r="AV15"/>
      <c r="AW15"/>
    </row>
    <row r="16" spans="2:95" ht="22" customHeight="1">
      <c r="B16" s="104">
        <f>チームメンバー一覧!D25</f>
        <v>0</v>
      </c>
      <c r="C16" s="105"/>
      <c r="D16" s="106" t="str">
        <f>チームメンバー一覧!F25</f>
        <v/>
      </c>
      <c r="E16" s="107"/>
      <c r="F16" s="107"/>
      <c r="G16" s="107"/>
      <c r="H16" s="107"/>
      <c r="I16" s="107"/>
      <c r="J16" s="181"/>
      <c r="K16" s="182"/>
      <c r="L16" s="182"/>
      <c r="M16" s="183"/>
      <c r="N16" s="109" t="str">
        <f>チームメンバー一覧!E25</f>
        <v/>
      </c>
      <c r="O16" s="109"/>
      <c r="P16" s="109"/>
      <c r="Q16" s="109"/>
      <c r="R16" s="109"/>
      <c r="S16" s="109"/>
      <c r="T16" s="109"/>
      <c r="U16" s="109"/>
      <c r="V16" s="109"/>
      <c r="W16" s="55"/>
      <c r="X16" s="55"/>
      <c r="Y16" s="55"/>
      <c r="AD16" s="113"/>
      <c r="AE16" s="113"/>
      <c r="AF16" s="113"/>
      <c r="AG16" s="113"/>
      <c r="AH16" s="113"/>
      <c r="AI16" s="113"/>
      <c r="AM16"/>
      <c r="AN16"/>
      <c r="AO16" s="2"/>
      <c r="AP16" t="s">
        <v>75</v>
      </c>
      <c r="AQ16"/>
      <c r="AR16"/>
      <c r="AS16"/>
      <c r="AT16"/>
      <c r="AU16"/>
      <c r="AV16"/>
      <c r="AW16"/>
    </row>
    <row r="17" spans="2:49" ht="22" customHeight="1">
      <c r="B17" s="104">
        <f>チームメンバー一覧!D26</f>
        <v>0</v>
      </c>
      <c r="C17" s="105"/>
      <c r="D17" s="106" t="str">
        <f>チームメンバー一覧!F26</f>
        <v/>
      </c>
      <c r="E17" s="107"/>
      <c r="F17" s="107"/>
      <c r="G17" s="107"/>
      <c r="H17" s="107"/>
      <c r="I17" s="107"/>
      <c r="J17" s="181"/>
      <c r="K17" s="182"/>
      <c r="L17" s="182"/>
      <c r="M17" s="183"/>
      <c r="N17" s="109" t="str">
        <f>チームメンバー一覧!E26</f>
        <v/>
      </c>
      <c r="O17" s="109"/>
      <c r="P17" s="109"/>
      <c r="Q17" s="109"/>
      <c r="R17" s="109"/>
      <c r="S17" s="109"/>
      <c r="T17" s="109"/>
      <c r="U17" s="109"/>
      <c r="V17" s="109"/>
      <c r="W17" s="55"/>
      <c r="X17" s="55"/>
      <c r="Y17" s="55"/>
      <c r="AD17" s="114"/>
      <c r="AE17" s="114"/>
      <c r="AF17" s="114"/>
      <c r="AG17" s="114"/>
      <c r="AH17" s="114"/>
      <c r="AI17" s="114"/>
      <c r="AM17"/>
      <c r="AN17"/>
      <c r="AO17"/>
      <c r="AP17"/>
      <c r="AQ17"/>
      <c r="AR17"/>
      <c r="AS17"/>
      <c r="AT17"/>
      <c r="AU17"/>
      <c r="AV17"/>
      <c r="AW17"/>
    </row>
    <row r="18" spans="2:49" ht="10" customHeight="1">
      <c r="AM18"/>
      <c r="AN18"/>
      <c r="AO18"/>
      <c r="AP18"/>
      <c r="AQ18"/>
      <c r="AR18"/>
      <c r="AS18"/>
      <c r="AT18"/>
      <c r="AU18"/>
      <c r="AV18"/>
      <c r="AW18"/>
    </row>
    <row r="19" spans="2:49" ht="24" customHeight="1">
      <c r="B19" s="104" t="s">
        <v>109</v>
      </c>
      <c r="C19" s="115"/>
      <c r="D19" s="80" t="s">
        <v>88</v>
      </c>
      <c r="E19" s="82"/>
      <c r="F19" s="82"/>
      <c r="G19" s="82"/>
      <c r="H19" s="82"/>
      <c r="I19" s="81"/>
      <c r="J19" s="116" t="s">
        <v>106</v>
      </c>
      <c r="K19" s="117"/>
      <c r="L19" s="117"/>
      <c r="M19" s="118"/>
      <c r="N19" s="86" t="s">
        <v>89</v>
      </c>
      <c r="O19" s="86"/>
      <c r="P19" s="86"/>
      <c r="Q19" s="86"/>
      <c r="R19" s="86"/>
      <c r="S19" s="86"/>
      <c r="T19" s="86"/>
      <c r="U19" s="80" t="s">
        <v>12</v>
      </c>
      <c r="V19" s="82"/>
      <c r="W19" s="82"/>
      <c r="X19" s="86" t="s">
        <v>87</v>
      </c>
      <c r="Y19" s="86"/>
      <c r="Z19" s="86"/>
      <c r="AA19" s="86"/>
      <c r="AB19" s="86"/>
      <c r="AC19" s="86"/>
      <c r="AD19" s="86"/>
      <c r="AE19" s="86"/>
      <c r="AF19" s="86"/>
      <c r="AG19" s="124" t="s">
        <v>66</v>
      </c>
      <c r="AH19" s="125"/>
      <c r="AI19" s="125"/>
      <c r="AM19"/>
      <c r="AN19"/>
      <c r="AO19" s="2" t="s">
        <v>0</v>
      </c>
      <c r="AP19" t="s">
        <v>76</v>
      </c>
      <c r="AQ19"/>
      <c r="AR19"/>
      <c r="AS19"/>
      <c r="AT19"/>
      <c r="AU19"/>
      <c r="AV19"/>
      <c r="AW19"/>
    </row>
    <row r="20" spans="2:49" ht="22" customHeight="1">
      <c r="B20" s="110" t="str">
        <f>IF(チームメンバー一覧!D2="","",チームメンバー一覧!D2)</f>
        <v/>
      </c>
      <c r="C20" s="111"/>
      <c r="D20" s="110" t="str">
        <f>IF($B20="","",VLOOKUP($B20,チームメンバー一覧!$D$2:$O$17,3,FALSE))</f>
        <v/>
      </c>
      <c r="E20" s="111"/>
      <c r="F20" s="111"/>
      <c r="G20" s="111"/>
      <c r="H20" s="111"/>
      <c r="I20" s="111"/>
      <c r="J20" s="104" t="str">
        <f>IF($B20="","",VLOOKUP($B20,チームメンバー一覧!$D$2:$O$17,9,FALSE))</f>
        <v/>
      </c>
      <c r="K20" s="105"/>
      <c r="L20" s="105"/>
      <c r="M20" s="105"/>
      <c r="N20" s="110" t="str">
        <f>IF($B20="","",VLOOKUP($B20,チームメンバー一覧!$D$2:$O$17,10,FALSE))</f>
        <v/>
      </c>
      <c r="O20" s="111"/>
      <c r="P20" s="111"/>
      <c r="Q20" s="111"/>
      <c r="R20" s="111"/>
      <c r="S20" s="111"/>
      <c r="T20" s="112"/>
      <c r="U20" s="110" t="str">
        <f>IF($B20="","",VLOOKUP($B20,チームメンバー一覧!$D$2:$O$17,8,FALSE))</f>
        <v/>
      </c>
      <c r="V20" s="111"/>
      <c r="W20" s="111"/>
      <c r="X20" s="123" t="str">
        <f>IF($B20="","",VLOOKUP($B20,チームメンバー一覧!$D$2:$O$17,2,FALSE))</f>
        <v/>
      </c>
      <c r="Y20" s="123"/>
      <c r="Z20" s="123"/>
      <c r="AA20" s="123"/>
      <c r="AB20" s="123"/>
      <c r="AC20" s="123"/>
      <c r="AD20" s="123"/>
      <c r="AE20" s="123"/>
      <c r="AF20" s="123"/>
      <c r="AG20" s="86"/>
      <c r="AH20" s="86"/>
      <c r="AI20" s="86"/>
      <c r="AM20"/>
      <c r="AN20"/>
      <c r="AO20"/>
      <c r="AP20"/>
      <c r="AQ20"/>
      <c r="AR20"/>
      <c r="AS20"/>
      <c r="AT20"/>
      <c r="AU20"/>
      <c r="AV20"/>
      <c r="AW20"/>
    </row>
    <row r="21" spans="2:49" ht="22" customHeight="1">
      <c r="B21" s="110" t="str">
        <f>IF(チームメンバー一覧!D3="","",チームメンバー一覧!D3)</f>
        <v/>
      </c>
      <c r="C21" s="111"/>
      <c r="D21" s="110" t="str">
        <f>IF($B21="","",VLOOKUP($B21,チームメンバー一覧!$D$2:$O$17,3,FALSE))</f>
        <v/>
      </c>
      <c r="E21" s="111"/>
      <c r="F21" s="111"/>
      <c r="G21" s="111"/>
      <c r="H21" s="111"/>
      <c r="I21" s="111"/>
      <c r="J21" s="104" t="str">
        <f>IF($B21="","",VLOOKUP($B21,チームメンバー一覧!$D$2:$O$17,9,FALSE))</f>
        <v/>
      </c>
      <c r="K21" s="105"/>
      <c r="L21" s="105"/>
      <c r="M21" s="105"/>
      <c r="N21" s="110" t="str">
        <f>IF($B21="","",VLOOKUP($B21,チームメンバー一覧!$D$2:$O$17,10,FALSE))</f>
        <v/>
      </c>
      <c r="O21" s="111"/>
      <c r="P21" s="111"/>
      <c r="Q21" s="111"/>
      <c r="R21" s="111"/>
      <c r="S21" s="111"/>
      <c r="T21" s="112"/>
      <c r="U21" s="110" t="str">
        <f>IF($B21="","",VLOOKUP($B21,チームメンバー一覧!$D$2:$O$17,8,FALSE))</f>
        <v/>
      </c>
      <c r="V21" s="111"/>
      <c r="W21" s="111"/>
      <c r="X21" s="123" t="str">
        <f>IF($B21="","",VLOOKUP($B21,チームメンバー一覧!$D$2:$O$17,2,FALSE))</f>
        <v/>
      </c>
      <c r="Y21" s="123"/>
      <c r="Z21" s="123"/>
      <c r="AA21" s="123"/>
      <c r="AB21" s="123"/>
      <c r="AC21" s="123"/>
      <c r="AD21" s="123"/>
      <c r="AE21" s="123"/>
      <c r="AF21" s="123"/>
      <c r="AG21" s="86"/>
      <c r="AH21" s="86"/>
      <c r="AI21" s="86"/>
      <c r="AM21"/>
      <c r="AN21"/>
      <c r="AO21"/>
      <c r="AP21"/>
      <c r="AQ21"/>
      <c r="AR21"/>
      <c r="AS21"/>
      <c r="AT21"/>
      <c r="AU21"/>
      <c r="AV21"/>
      <c r="AW21"/>
    </row>
    <row r="22" spans="2:49" ht="22" customHeight="1">
      <c r="B22" s="110" t="str">
        <f>IF(チームメンバー一覧!D4="","",チームメンバー一覧!D4)</f>
        <v/>
      </c>
      <c r="C22" s="111"/>
      <c r="D22" s="110" t="str">
        <f>IF($B22="","",VLOOKUP($B22,チームメンバー一覧!$D$2:$O$17,3,FALSE))</f>
        <v/>
      </c>
      <c r="E22" s="111"/>
      <c r="F22" s="111"/>
      <c r="G22" s="111"/>
      <c r="H22" s="111"/>
      <c r="I22" s="111"/>
      <c r="J22" s="104" t="str">
        <f>IF($B22="","",VLOOKUP($B22,チームメンバー一覧!$D$2:$O$17,9,FALSE))</f>
        <v/>
      </c>
      <c r="K22" s="105"/>
      <c r="L22" s="105"/>
      <c r="M22" s="105"/>
      <c r="N22" s="110" t="str">
        <f>IF($B22="","",VLOOKUP($B22,チームメンバー一覧!$D$2:$O$17,10,FALSE))</f>
        <v/>
      </c>
      <c r="O22" s="111"/>
      <c r="P22" s="111"/>
      <c r="Q22" s="111"/>
      <c r="R22" s="111"/>
      <c r="S22" s="111"/>
      <c r="T22" s="112"/>
      <c r="U22" s="110" t="str">
        <f>IF($B22="","",VLOOKUP($B22,チームメンバー一覧!$D$2:$O$17,8,FALSE))</f>
        <v/>
      </c>
      <c r="V22" s="111"/>
      <c r="W22" s="111"/>
      <c r="X22" s="123" t="str">
        <f>IF($B22="","",VLOOKUP($B22,チームメンバー一覧!$D$2:$O$17,2,FALSE))</f>
        <v/>
      </c>
      <c r="Y22" s="123"/>
      <c r="Z22" s="123"/>
      <c r="AA22" s="123"/>
      <c r="AB22" s="123"/>
      <c r="AC22" s="123"/>
      <c r="AD22" s="123"/>
      <c r="AE22" s="123"/>
      <c r="AF22" s="123"/>
      <c r="AG22" s="86"/>
      <c r="AH22" s="86"/>
      <c r="AI22" s="86"/>
      <c r="AM22"/>
      <c r="AN22"/>
      <c r="AO22"/>
      <c r="AP22"/>
      <c r="AQ22"/>
      <c r="AR22"/>
      <c r="AS22"/>
      <c r="AT22"/>
      <c r="AU22"/>
      <c r="AV22"/>
      <c r="AW22"/>
    </row>
    <row r="23" spans="2:49" ht="22" customHeight="1">
      <c r="B23" s="110" t="str">
        <f>IF(チームメンバー一覧!D5="","",チームメンバー一覧!D5)</f>
        <v/>
      </c>
      <c r="C23" s="111"/>
      <c r="D23" s="110" t="str">
        <f>IF($B23="","",VLOOKUP($B23,チームメンバー一覧!$D$2:$O$17,3,FALSE))</f>
        <v/>
      </c>
      <c r="E23" s="111"/>
      <c r="F23" s="111"/>
      <c r="G23" s="111"/>
      <c r="H23" s="111"/>
      <c r="I23" s="111"/>
      <c r="J23" s="104" t="str">
        <f>IF($B23="","",VLOOKUP($B23,チームメンバー一覧!$D$2:$O$17,9,FALSE))</f>
        <v/>
      </c>
      <c r="K23" s="105"/>
      <c r="L23" s="105"/>
      <c r="M23" s="105"/>
      <c r="N23" s="110" t="str">
        <f>IF($B23="","",VLOOKUP($B23,チームメンバー一覧!$D$2:$O$17,10,FALSE))</f>
        <v/>
      </c>
      <c r="O23" s="111"/>
      <c r="P23" s="111"/>
      <c r="Q23" s="111"/>
      <c r="R23" s="111"/>
      <c r="S23" s="111"/>
      <c r="T23" s="112"/>
      <c r="U23" s="110" t="str">
        <f>IF($B23="","",VLOOKUP($B23,チームメンバー一覧!$D$2:$O$17,8,FALSE))</f>
        <v/>
      </c>
      <c r="V23" s="111"/>
      <c r="W23" s="111"/>
      <c r="X23" s="123" t="str">
        <f>IF($B23="","",VLOOKUP($B23,チームメンバー一覧!$D$2:$O$17,2,FALSE))</f>
        <v/>
      </c>
      <c r="Y23" s="123"/>
      <c r="Z23" s="123"/>
      <c r="AA23" s="123"/>
      <c r="AB23" s="123"/>
      <c r="AC23" s="123"/>
      <c r="AD23" s="123"/>
      <c r="AE23" s="123"/>
      <c r="AF23" s="123"/>
      <c r="AG23" s="86"/>
      <c r="AH23" s="86"/>
      <c r="AI23" s="86"/>
      <c r="AM23"/>
      <c r="AN23"/>
      <c r="AO23"/>
      <c r="AP23"/>
      <c r="AQ23"/>
      <c r="AR23"/>
      <c r="AS23"/>
      <c r="AT23"/>
      <c r="AU23"/>
      <c r="AV23"/>
      <c r="AW23"/>
    </row>
    <row r="24" spans="2:49" ht="22" customHeight="1">
      <c r="B24" s="110" t="str">
        <f>IF(チームメンバー一覧!D6="","",チームメンバー一覧!D6)</f>
        <v/>
      </c>
      <c r="C24" s="111"/>
      <c r="D24" s="110" t="str">
        <f>IF($B24="","",VLOOKUP($B24,チームメンバー一覧!$D$2:$O$17,3,FALSE))</f>
        <v/>
      </c>
      <c r="E24" s="111"/>
      <c r="F24" s="111"/>
      <c r="G24" s="111"/>
      <c r="H24" s="111"/>
      <c r="I24" s="111"/>
      <c r="J24" s="104" t="str">
        <f>IF($B24="","",VLOOKUP($B24,チームメンバー一覧!$D$2:$O$17,9,FALSE))</f>
        <v/>
      </c>
      <c r="K24" s="105"/>
      <c r="L24" s="105"/>
      <c r="M24" s="105"/>
      <c r="N24" s="110" t="str">
        <f>IF($B24="","",VLOOKUP($B24,チームメンバー一覧!$D$2:$O$17,10,FALSE))</f>
        <v/>
      </c>
      <c r="O24" s="111"/>
      <c r="P24" s="111"/>
      <c r="Q24" s="111"/>
      <c r="R24" s="111"/>
      <c r="S24" s="111"/>
      <c r="T24" s="112"/>
      <c r="U24" s="110" t="str">
        <f>IF($B24="","",VLOOKUP($B24,チームメンバー一覧!$D$2:$O$17,8,FALSE))</f>
        <v/>
      </c>
      <c r="V24" s="111"/>
      <c r="W24" s="111"/>
      <c r="X24" s="123" t="str">
        <f>IF($B24="","",VLOOKUP($B24,チームメンバー一覧!$D$2:$O$17,2,FALSE))</f>
        <v/>
      </c>
      <c r="Y24" s="123"/>
      <c r="Z24" s="123"/>
      <c r="AA24" s="123"/>
      <c r="AB24" s="123"/>
      <c r="AC24" s="123"/>
      <c r="AD24" s="123"/>
      <c r="AE24" s="123"/>
      <c r="AF24" s="123"/>
      <c r="AG24" s="86"/>
      <c r="AH24" s="86"/>
      <c r="AI24" s="86"/>
      <c r="AM24"/>
      <c r="AN24"/>
      <c r="AO24"/>
      <c r="AP24"/>
      <c r="AQ24"/>
      <c r="AR24"/>
      <c r="AS24"/>
      <c r="AT24"/>
      <c r="AU24"/>
      <c r="AV24"/>
      <c r="AW24"/>
    </row>
    <row r="25" spans="2:49" ht="22" customHeight="1">
      <c r="B25" s="110" t="str">
        <f>IF(チームメンバー一覧!D7="","",チームメンバー一覧!D7)</f>
        <v/>
      </c>
      <c r="C25" s="111"/>
      <c r="D25" s="110" t="str">
        <f>IF($B25="","",VLOOKUP($B25,チームメンバー一覧!$D$2:$O$17,3,FALSE))</f>
        <v/>
      </c>
      <c r="E25" s="111"/>
      <c r="F25" s="111"/>
      <c r="G25" s="111"/>
      <c r="H25" s="111"/>
      <c r="I25" s="111"/>
      <c r="J25" s="104" t="str">
        <f>IF($B25="","",VLOOKUP($B25,チームメンバー一覧!$D$2:$O$17,9,FALSE))</f>
        <v/>
      </c>
      <c r="K25" s="105"/>
      <c r="L25" s="105"/>
      <c r="M25" s="105"/>
      <c r="N25" s="110" t="str">
        <f>IF($B25="","",VLOOKUP($B25,チームメンバー一覧!$D$2:$O$17,10,FALSE))</f>
        <v/>
      </c>
      <c r="O25" s="111"/>
      <c r="P25" s="111"/>
      <c r="Q25" s="111"/>
      <c r="R25" s="111"/>
      <c r="S25" s="111"/>
      <c r="T25" s="112"/>
      <c r="U25" s="110" t="str">
        <f>IF($B25="","",VLOOKUP($B25,チームメンバー一覧!$D$2:$O$17,8,FALSE))</f>
        <v/>
      </c>
      <c r="V25" s="111"/>
      <c r="W25" s="111"/>
      <c r="X25" s="123" t="str">
        <f>IF($B25="","",VLOOKUP($B25,チームメンバー一覧!$D$2:$O$17,2,FALSE))</f>
        <v/>
      </c>
      <c r="Y25" s="123"/>
      <c r="Z25" s="123"/>
      <c r="AA25" s="123"/>
      <c r="AB25" s="123"/>
      <c r="AC25" s="123"/>
      <c r="AD25" s="123"/>
      <c r="AE25" s="123"/>
      <c r="AF25" s="123"/>
      <c r="AG25" s="86"/>
      <c r="AH25" s="86"/>
      <c r="AI25" s="86"/>
      <c r="AM25"/>
      <c r="AN25"/>
      <c r="AO25"/>
      <c r="AP25"/>
      <c r="AQ25"/>
      <c r="AR25"/>
      <c r="AS25"/>
      <c r="AT25"/>
      <c r="AU25"/>
      <c r="AV25"/>
      <c r="AW25"/>
    </row>
    <row r="26" spans="2:49" ht="22" customHeight="1">
      <c r="B26" s="110" t="str">
        <f>IF(チームメンバー一覧!D8="","",チームメンバー一覧!D8)</f>
        <v/>
      </c>
      <c r="C26" s="111"/>
      <c r="D26" s="110" t="str">
        <f>IF($B26="","",VLOOKUP($B26,チームメンバー一覧!$D$2:$O$17,3,FALSE))</f>
        <v/>
      </c>
      <c r="E26" s="111"/>
      <c r="F26" s="111"/>
      <c r="G26" s="111"/>
      <c r="H26" s="111"/>
      <c r="I26" s="111"/>
      <c r="J26" s="104" t="str">
        <f>IF($B26="","",VLOOKUP($B26,チームメンバー一覧!$D$2:$O$17,9,FALSE))</f>
        <v/>
      </c>
      <c r="K26" s="105"/>
      <c r="L26" s="105"/>
      <c r="M26" s="105"/>
      <c r="N26" s="110" t="str">
        <f>IF($B26="","",VLOOKUP($B26,チームメンバー一覧!$D$2:$O$17,10,FALSE))</f>
        <v/>
      </c>
      <c r="O26" s="111"/>
      <c r="P26" s="111"/>
      <c r="Q26" s="111"/>
      <c r="R26" s="111"/>
      <c r="S26" s="111"/>
      <c r="T26" s="112"/>
      <c r="U26" s="110" t="str">
        <f>IF($B26="","",VLOOKUP($B26,チームメンバー一覧!$D$2:$O$17,8,FALSE))</f>
        <v/>
      </c>
      <c r="V26" s="111"/>
      <c r="W26" s="111"/>
      <c r="X26" s="123" t="str">
        <f>IF($B26="","",VLOOKUP($B26,チームメンバー一覧!$D$2:$O$17,2,FALSE))</f>
        <v/>
      </c>
      <c r="Y26" s="123"/>
      <c r="Z26" s="123"/>
      <c r="AA26" s="123"/>
      <c r="AB26" s="123"/>
      <c r="AC26" s="123"/>
      <c r="AD26" s="123"/>
      <c r="AE26" s="123"/>
      <c r="AF26" s="123"/>
      <c r="AG26" s="86"/>
      <c r="AH26" s="86"/>
      <c r="AI26" s="86"/>
      <c r="AM26"/>
      <c r="AN26"/>
      <c r="AO26"/>
      <c r="AP26"/>
      <c r="AQ26"/>
      <c r="AR26"/>
      <c r="AS26"/>
      <c r="AT26"/>
      <c r="AU26"/>
      <c r="AV26"/>
      <c r="AW26"/>
    </row>
    <row r="27" spans="2:49" ht="22" customHeight="1">
      <c r="B27" s="110" t="str">
        <f>IF(チームメンバー一覧!D9="","",チームメンバー一覧!D9)</f>
        <v/>
      </c>
      <c r="C27" s="111"/>
      <c r="D27" s="110" t="str">
        <f>IF($B27="","",VLOOKUP($B27,チームメンバー一覧!$D$2:$O$17,3,FALSE))</f>
        <v/>
      </c>
      <c r="E27" s="111"/>
      <c r="F27" s="111"/>
      <c r="G27" s="111"/>
      <c r="H27" s="111"/>
      <c r="I27" s="111"/>
      <c r="J27" s="104" t="str">
        <f>IF($B27="","",VLOOKUP($B27,チームメンバー一覧!$D$2:$O$17,9,FALSE))</f>
        <v/>
      </c>
      <c r="K27" s="105"/>
      <c r="L27" s="105"/>
      <c r="M27" s="105"/>
      <c r="N27" s="110" t="str">
        <f>IF($B27="","",VLOOKUP($B27,チームメンバー一覧!$D$2:$O$17,10,FALSE))</f>
        <v/>
      </c>
      <c r="O27" s="111"/>
      <c r="P27" s="111"/>
      <c r="Q27" s="111"/>
      <c r="R27" s="111"/>
      <c r="S27" s="111"/>
      <c r="T27" s="112"/>
      <c r="U27" s="110" t="str">
        <f>IF($B27="","",VLOOKUP($B27,チームメンバー一覧!$D$2:$O$17,8,FALSE))</f>
        <v/>
      </c>
      <c r="V27" s="111"/>
      <c r="W27" s="111"/>
      <c r="X27" s="123" t="str">
        <f>IF($B27="","",VLOOKUP($B27,チームメンバー一覧!$D$2:$O$17,2,FALSE))</f>
        <v/>
      </c>
      <c r="Y27" s="123"/>
      <c r="Z27" s="123"/>
      <c r="AA27" s="123"/>
      <c r="AB27" s="123"/>
      <c r="AC27" s="123"/>
      <c r="AD27" s="123"/>
      <c r="AE27" s="123"/>
      <c r="AF27" s="123"/>
      <c r="AG27" s="86"/>
      <c r="AH27" s="86"/>
      <c r="AI27" s="86"/>
      <c r="AM27"/>
      <c r="AN27"/>
      <c r="AO27"/>
      <c r="AP27"/>
      <c r="AQ27"/>
      <c r="AR27"/>
      <c r="AS27"/>
      <c r="AT27"/>
      <c r="AU27"/>
      <c r="AV27"/>
      <c r="AW27"/>
    </row>
    <row r="28" spans="2:49" ht="22" customHeight="1">
      <c r="B28" s="110" t="str">
        <f>IF(チームメンバー一覧!D10="","",チームメンバー一覧!D10)</f>
        <v/>
      </c>
      <c r="C28" s="111"/>
      <c r="D28" s="110" t="str">
        <f>IF($B28="","",VLOOKUP($B28,チームメンバー一覧!$D$2:$O$17,3,FALSE))</f>
        <v/>
      </c>
      <c r="E28" s="111"/>
      <c r="F28" s="111"/>
      <c r="G28" s="111"/>
      <c r="H28" s="111"/>
      <c r="I28" s="111"/>
      <c r="J28" s="104" t="str">
        <f>IF($B28="","",VLOOKUP($B28,チームメンバー一覧!$D$2:$O$17,9,FALSE))</f>
        <v/>
      </c>
      <c r="K28" s="105"/>
      <c r="L28" s="105"/>
      <c r="M28" s="105"/>
      <c r="N28" s="110" t="str">
        <f>IF($B28="","",VLOOKUP($B28,チームメンバー一覧!$D$2:$O$17,10,FALSE))</f>
        <v/>
      </c>
      <c r="O28" s="111"/>
      <c r="P28" s="111"/>
      <c r="Q28" s="111"/>
      <c r="R28" s="111"/>
      <c r="S28" s="111"/>
      <c r="T28" s="112"/>
      <c r="U28" s="110" t="str">
        <f>IF($B28="","",VLOOKUP($B28,チームメンバー一覧!$D$2:$O$17,8,FALSE))</f>
        <v/>
      </c>
      <c r="V28" s="111"/>
      <c r="W28" s="111"/>
      <c r="X28" s="123" t="str">
        <f>IF($B28="","",VLOOKUP($B28,チームメンバー一覧!$D$2:$O$17,2,FALSE))</f>
        <v/>
      </c>
      <c r="Y28" s="123"/>
      <c r="Z28" s="123"/>
      <c r="AA28" s="123"/>
      <c r="AB28" s="123"/>
      <c r="AC28" s="123"/>
      <c r="AD28" s="123"/>
      <c r="AE28" s="123"/>
      <c r="AF28" s="123"/>
      <c r="AG28" s="86"/>
      <c r="AH28" s="86"/>
      <c r="AI28" s="86"/>
    </row>
    <row r="29" spans="2:49" ht="22" customHeight="1">
      <c r="B29" s="110" t="str">
        <f>IF(チームメンバー一覧!D11="","",チームメンバー一覧!D11)</f>
        <v/>
      </c>
      <c r="C29" s="111"/>
      <c r="D29" s="110" t="str">
        <f>IF($B29="","",VLOOKUP($B29,チームメンバー一覧!$D$2:$O$17,3,FALSE))</f>
        <v/>
      </c>
      <c r="E29" s="111"/>
      <c r="F29" s="111"/>
      <c r="G29" s="111"/>
      <c r="H29" s="111"/>
      <c r="I29" s="111"/>
      <c r="J29" s="104" t="str">
        <f>IF($B29="","",VLOOKUP($B29,チームメンバー一覧!$D$2:$O$17,9,FALSE))</f>
        <v/>
      </c>
      <c r="K29" s="105"/>
      <c r="L29" s="105"/>
      <c r="M29" s="105"/>
      <c r="N29" s="110" t="str">
        <f>IF($B29="","",VLOOKUP($B29,チームメンバー一覧!$D$2:$O$17,10,FALSE))</f>
        <v/>
      </c>
      <c r="O29" s="111"/>
      <c r="P29" s="111"/>
      <c r="Q29" s="111"/>
      <c r="R29" s="111"/>
      <c r="S29" s="111"/>
      <c r="T29" s="112"/>
      <c r="U29" s="110" t="str">
        <f>IF($B29="","",VLOOKUP($B29,チームメンバー一覧!$D$2:$O$17,8,FALSE))</f>
        <v/>
      </c>
      <c r="V29" s="111"/>
      <c r="W29" s="111"/>
      <c r="X29" s="123" t="str">
        <f>IF($B29="","",VLOOKUP($B29,チームメンバー一覧!$D$2:$O$17,2,FALSE))</f>
        <v/>
      </c>
      <c r="Y29" s="123"/>
      <c r="Z29" s="123"/>
      <c r="AA29" s="123"/>
      <c r="AB29" s="123"/>
      <c r="AC29" s="123"/>
      <c r="AD29" s="123"/>
      <c r="AE29" s="123"/>
      <c r="AF29" s="123"/>
      <c r="AG29" s="86"/>
      <c r="AH29" s="86"/>
      <c r="AI29" s="86"/>
    </row>
    <row r="30" spans="2:49" ht="22" customHeight="1">
      <c r="B30" s="110" t="str">
        <f>IF(チームメンバー一覧!D12="","",チームメンバー一覧!D12)</f>
        <v/>
      </c>
      <c r="C30" s="111"/>
      <c r="D30" s="110" t="str">
        <f>IF($B30="","",VLOOKUP($B30,チームメンバー一覧!$D$2:$O$17,3,FALSE))</f>
        <v/>
      </c>
      <c r="E30" s="111"/>
      <c r="F30" s="111"/>
      <c r="G30" s="111"/>
      <c r="H30" s="111"/>
      <c r="I30" s="111"/>
      <c r="J30" s="104" t="str">
        <f>IF($B30="","",VLOOKUP($B30,チームメンバー一覧!$D$2:$O$17,9,FALSE))</f>
        <v/>
      </c>
      <c r="K30" s="105"/>
      <c r="L30" s="105"/>
      <c r="M30" s="105"/>
      <c r="N30" s="110" t="str">
        <f>IF($B30="","",VLOOKUP($B30,チームメンバー一覧!$D$2:$O$17,10,FALSE))</f>
        <v/>
      </c>
      <c r="O30" s="111"/>
      <c r="P30" s="111"/>
      <c r="Q30" s="111"/>
      <c r="R30" s="111"/>
      <c r="S30" s="111"/>
      <c r="T30" s="112"/>
      <c r="U30" s="110" t="str">
        <f>IF($B30="","",VLOOKUP($B30,チームメンバー一覧!$D$2:$O$17,8,FALSE))</f>
        <v/>
      </c>
      <c r="V30" s="111"/>
      <c r="W30" s="111"/>
      <c r="X30" s="123" t="str">
        <f>IF($B30="","",VLOOKUP($B30,チームメンバー一覧!$D$2:$O$17,2,FALSE))</f>
        <v/>
      </c>
      <c r="Y30" s="123"/>
      <c r="Z30" s="123"/>
      <c r="AA30" s="123"/>
      <c r="AB30" s="123"/>
      <c r="AC30" s="123"/>
      <c r="AD30" s="123"/>
      <c r="AE30" s="123"/>
      <c r="AF30" s="123"/>
      <c r="AG30" s="86"/>
      <c r="AH30" s="86"/>
      <c r="AI30" s="86"/>
    </row>
    <row r="31" spans="2:49" ht="22" customHeight="1">
      <c r="B31" s="110" t="str">
        <f>IF(チームメンバー一覧!D13="","",チームメンバー一覧!D13)</f>
        <v/>
      </c>
      <c r="C31" s="111"/>
      <c r="D31" s="110" t="str">
        <f>IF($B31="","",VLOOKUP($B31,チームメンバー一覧!$D$2:$O$17,3,FALSE))</f>
        <v/>
      </c>
      <c r="E31" s="111"/>
      <c r="F31" s="111"/>
      <c r="G31" s="111"/>
      <c r="H31" s="111"/>
      <c r="I31" s="111"/>
      <c r="J31" s="104" t="str">
        <f>IF($B31="","",VLOOKUP($B31,チームメンバー一覧!$D$2:$O$17,9,FALSE))</f>
        <v/>
      </c>
      <c r="K31" s="105"/>
      <c r="L31" s="105"/>
      <c r="M31" s="105"/>
      <c r="N31" s="110" t="str">
        <f>IF($B31="","",VLOOKUP($B31,チームメンバー一覧!$D$2:$O$17,10,FALSE))</f>
        <v/>
      </c>
      <c r="O31" s="111"/>
      <c r="P31" s="111"/>
      <c r="Q31" s="111"/>
      <c r="R31" s="111"/>
      <c r="S31" s="111"/>
      <c r="T31" s="112"/>
      <c r="U31" s="110" t="str">
        <f>IF($B31="","",VLOOKUP($B31,チームメンバー一覧!$D$2:$O$17,8,FALSE))</f>
        <v/>
      </c>
      <c r="V31" s="111"/>
      <c r="W31" s="111"/>
      <c r="X31" s="123" t="str">
        <f>IF($B31="","",VLOOKUP($B31,チームメンバー一覧!$D$2:$O$17,2,FALSE))</f>
        <v/>
      </c>
      <c r="Y31" s="123"/>
      <c r="Z31" s="123"/>
      <c r="AA31" s="123"/>
      <c r="AB31" s="123"/>
      <c r="AC31" s="123"/>
      <c r="AD31" s="123"/>
      <c r="AE31" s="123"/>
      <c r="AF31" s="123"/>
      <c r="AG31" s="86"/>
      <c r="AH31" s="86"/>
      <c r="AI31" s="86"/>
    </row>
    <row r="32" spans="2:49" ht="22" customHeight="1">
      <c r="B32" s="110" t="str">
        <f>IF(チームメンバー一覧!D14="","",チームメンバー一覧!D14)</f>
        <v/>
      </c>
      <c r="C32" s="111"/>
      <c r="D32" s="110" t="str">
        <f>IF($B32="","",VLOOKUP($B32,チームメンバー一覧!$D$2:$O$17,3,FALSE))</f>
        <v/>
      </c>
      <c r="E32" s="111"/>
      <c r="F32" s="111"/>
      <c r="G32" s="111"/>
      <c r="H32" s="111"/>
      <c r="I32" s="111"/>
      <c r="J32" s="104" t="str">
        <f>IF($B32="","",VLOOKUP($B32,チームメンバー一覧!$D$2:$O$17,9,FALSE))</f>
        <v/>
      </c>
      <c r="K32" s="105"/>
      <c r="L32" s="105"/>
      <c r="M32" s="105"/>
      <c r="N32" s="110" t="str">
        <f>IF($B32="","",VLOOKUP($B32,チームメンバー一覧!$D$2:$O$17,10,FALSE))</f>
        <v/>
      </c>
      <c r="O32" s="111"/>
      <c r="P32" s="111"/>
      <c r="Q32" s="111"/>
      <c r="R32" s="111"/>
      <c r="S32" s="111"/>
      <c r="T32" s="112"/>
      <c r="U32" s="110" t="str">
        <f>IF($B32="","",VLOOKUP($B32,チームメンバー一覧!$D$2:$O$17,8,FALSE))</f>
        <v/>
      </c>
      <c r="V32" s="111"/>
      <c r="W32" s="111"/>
      <c r="X32" s="123" t="str">
        <f>IF($B32="","",VLOOKUP($B32,チームメンバー一覧!$D$2:$O$17,2,FALSE))</f>
        <v/>
      </c>
      <c r="Y32" s="123"/>
      <c r="Z32" s="123"/>
      <c r="AA32" s="123"/>
      <c r="AB32" s="123"/>
      <c r="AC32" s="123"/>
      <c r="AD32" s="123"/>
      <c r="AE32" s="123"/>
      <c r="AF32" s="123"/>
      <c r="AG32" s="86"/>
      <c r="AH32" s="86"/>
      <c r="AI32" s="86"/>
    </row>
    <row r="33" spans="2:37" ht="22" customHeight="1">
      <c r="B33" s="110" t="str">
        <f>IF(チームメンバー一覧!D15="","",チームメンバー一覧!D15)</f>
        <v/>
      </c>
      <c r="C33" s="111"/>
      <c r="D33" s="110" t="str">
        <f>IF($B33="","",VLOOKUP($B33,チームメンバー一覧!$D$2:$O$17,3,FALSE))</f>
        <v/>
      </c>
      <c r="E33" s="111"/>
      <c r="F33" s="111"/>
      <c r="G33" s="111"/>
      <c r="H33" s="111"/>
      <c r="I33" s="111"/>
      <c r="J33" s="104" t="str">
        <f>IF($B33="","",VLOOKUP($B33,チームメンバー一覧!$D$2:$O$17,9,FALSE))</f>
        <v/>
      </c>
      <c r="K33" s="105"/>
      <c r="L33" s="105"/>
      <c r="M33" s="105"/>
      <c r="N33" s="110" t="str">
        <f>IF($B33="","",VLOOKUP($B33,チームメンバー一覧!$D$2:$O$17,10,FALSE))</f>
        <v/>
      </c>
      <c r="O33" s="111"/>
      <c r="P33" s="111"/>
      <c r="Q33" s="111"/>
      <c r="R33" s="111"/>
      <c r="S33" s="111"/>
      <c r="T33" s="112"/>
      <c r="U33" s="110" t="str">
        <f>IF($B33="","",VLOOKUP($B33,チームメンバー一覧!$D$2:$O$17,8,FALSE))</f>
        <v/>
      </c>
      <c r="V33" s="111"/>
      <c r="W33" s="111"/>
      <c r="X33" s="123" t="str">
        <f>IF($B33="","",VLOOKUP($B33,チームメンバー一覧!$D$2:$O$17,2,FALSE))</f>
        <v/>
      </c>
      <c r="Y33" s="123"/>
      <c r="Z33" s="123"/>
      <c r="AA33" s="123"/>
      <c r="AB33" s="123"/>
      <c r="AC33" s="123"/>
      <c r="AD33" s="123"/>
      <c r="AE33" s="123"/>
      <c r="AF33" s="123"/>
      <c r="AG33" s="86"/>
      <c r="AH33" s="86"/>
      <c r="AI33" s="86"/>
    </row>
    <row r="34" spans="2:37" ht="22" customHeight="1">
      <c r="B34" s="110" t="str">
        <f>IF(チームメンバー一覧!D16="","",チームメンバー一覧!D16)</f>
        <v/>
      </c>
      <c r="C34" s="111"/>
      <c r="D34" s="110" t="str">
        <f>IF($B34="","",VLOOKUP($B34,チームメンバー一覧!$D$2:$O$17,3,FALSE))</f>
        <v/>
      </c>
      <c r="E34" s="111"/>
      <c r="F34" s="111"/>
      <c r="G34" s="111"/>
      <c r="H34" s="111"/>
      <c r="I34" s="111"/>
      <c r="J34" s="104" t="str">
        <f>IF($B34="","",VLOOKUP($B34,チームメンバー一覧!$D$2:$O$17,9,FALSE))</f>
        <v/>
      </c>
      <c r="K34" s="105"/>
      <c r="L34" s="105"/>
      <c r="M34" s="105"/>
      <c r="N34" s="110" t="str">
        <f>IF($B34="","",VLOOKUP($B34,チームメンバー一覧!$D$2:$O$17,10,FALSE))</f>
        <v/>
      </c>
      <c r="O34" s="111"/>
      <c r="P34" s="111"/>
      <c r="Q34" s="111"/>
      <c r="R34" s="111"/>
      <c r="S34" s="111"/>
      <c r="T34" s="112"/>
      <c r="U34" s="110" t="str">
        <f>IF($B34="","",VLOOKUP($B34,チームメンバー一覧!$D$2:$O$17,8,FALSE))</f>
        <v/>
      </c>
      <c r="V34" s="111"/>
      <c r="W34" s="111"/>
      <c r="X34" s="123" t="str">
        <f>IF($B34="","",VLOOKUP($B34,チームメンバー一覧!$D$2:$O$17,2,FALSE))</f>
        <v/>
      </c>
      <c r="Y34" s="123"/>
      <c r="Z34" s="123"/>
      <c r="AA34" s="123"/>
      <c r="AB34" s="123"/>
      <c r="AC34" s="123"/>
      <c r="AD34" s="123"/>
      <c r="AE34" s="123"/>
      <c r="AF34" s="123"/>
      <c r="AG34" s="86"/>
      <c r="AH34" s="86"/>
      <c r="AI34" s="86"/>
    </row>
    <row r="35" spans="2:37" ht="22" customHeight="1">
      <c r="B35" s="110" t="str">
        <f>IF(チームメンバー一覧!D17="","",チームメンバー一覧!D17)</f>
        <v/>
      </c>
      <c r="C35" s="111"/>
      <c r="D35" s="110" t="str">
        <f>IF($B35="","",VLOOKUP($B35,チームメンバー一覧!$D$2:$O$17,3,FALSE))</f>
        <v/>
      </c>
      <c r="E35" s="111"/>
      <c r="F35" s="111"/>
      <c r="G35" s="111"/>
      <c r="H35" s="111"/>
      <c r="I35" s="111"/>
      <c r="J35" s="104" t="str">
        <f>IF($B35="","",VLOOKUP($B35,チームメンバー一覧!$D$2:$O$17,9,FALSE))</f>
        <v/>
      </c>
      <c r="K35" s="105"/>
      <c r="L35" s="105"/>
      <c r="M35" s="105"/>
      <c r="N35" s="110" t="str">
        <f>IF($B35="","",VLOOKUP($B35,チームメンバー一覧!$D$2:$O$17,10,FALSE))</f>
        <v/>
      </c>
      <c r="O35" s="111"/>
      <c r="P35" s="111"/>
      <c r="Q35" s="111"/>
      <c r="R35" s="111"/>
      <c r="S35" s="111"/>
      <c r="T35" s="112"/>
      <c r="U35" s="110" t="str">
        <f>IF($B35="","",VLOOKUP($B35,チームメンバー一覧!$D$2:$O$17,8,FALSE))</f>
        <v/>
      </c>
      <c r="V35" s="111"/>
      <c r="W35" s="111"/>
      <c r="X35" s="123" t="str">
        <f>IF($B35="","",VLOOKUP($B35,チームメンバー一覧!$D$2:$O$17,2,FALSE))</f>
        <v/>
      </c>
      <c r="Y35" s="123"/>
      <c r="Z35" s="123"/>
      <c r="AA35" s="123"/>
      <c r="AB35" s="123"/>
      <c r="AC35" s="123"/>
      <c r="AD35" s="123"/>
      <c r="AE35" s="123"/>
      <c r="AF35" s="123"/>
      <c r="AG35" s="86"/>
      <c r="AH35" s="86"/>
      <c r="AI35" s="86"/>
    </row>
    <row r="36" spans="2:37" ht="10" customHeight="1"/>
    <row r="37" spans="2:37" ht="15" customHeight="1">
      <c r="B37" t="s">
        <v>64</v>
      </c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2:37" ht="15" customHeight="1"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2:37" ht="15" customHeight="1">
      <c r="B39" t="s">
        <v>118</v>
      </c>
      <c r="C39"/>
      <c r="D39"/>
      <c r="E39"/>
      <c r="F39" s="127"/>
      <c r="G39" s="127"/>
      <c r="H39" t="s">
        <v>3</v>
      </c>
      <c r="I39" s="127"/>
      <c r="J39" s="127"/>
      <c r="K39" t="s">
        <v>4</v>
      </c>
      <c r="L39"/>
      <c r="M39" s="131" t="str">
        <f>G4</f>
        <v/>
      </c>
      <c r="N39" s="131"/>
      <c r="O39" s="131"/>
      <c r="P39" s="131"/>
      <c r="Q39" s="131"/>
      <c r="R39" s="131"/>
      <c r="S39" s="131"/>
      <c r="T39" s="131"/>
      <c r="U39" s="131"/>
      <c r="V39" s="131"/>
      <c r="W39" s="130" t="s">
        <v>65</v>
      </c>
      <c r="X39" s="130"/>
      <c r="Y39" s="130"/>
      <c r="Z39" s="130"/>
      <c r="AA39" s="130"/>
      <c r="AB39" s="128"/>
      <c r="AC39" s="128"/>
      <c r="AD39" s="128"/>
      <c r="AE39" s="128"/>
      <c r="AF39" s="128"/>
      <c r="AG39" s="128"/>
      <c r="AH39" s="128"/>
    </row>
    <row r="40" spans="2:37" ht="9.5" customHeight="1">
      <c r="B40" s="129" t="s">
        <v>63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2:37" ht="13.5" customHeight="1"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/>
      <c r="W41"/>
      <c r="X41"/>
      <c r="Y41"/>
      <c r="Z41"/>
      <c r="AA41"/>
      <c r="AB41"/>
      <c r="AC41"/>
      <c r="AD41"/>
      <c r="AE41"/>
      <c r="AF41"/>
      <c r="AG41"/>
      <c r="AH41"/>
      <c r="AI41" s="57"/>
      <c r="AK41" s="62"/>
    </row>
    <row r="42" spans="2:37" ht="15" customHeight="1">
      <c r="AH42" s="58"/>
      <c r="AJ42" s="2"/>
    </row>
  </sheetData>
  <sheetProtection sheet="1" objects="1" scenarios="1"/>
  <mergeCells count="185">
    <mergeCell ref="AP8:AU8"/>
    <mergeCell ref="F39:G39"/>
    <mergeCell ref="I39:J39"/>
    <mergeCell ref="AB39:AH39"/>
    <mergeCell ref="B40:U41"/>
    <mergeCell ref="W39:AA39"/>
    <mergeCell ref="M39:V39"/>
    <mergeCell ref="AG30:AI30"/>
    <mergeCell ref="AG31:AI31"/>
    <mergeCell ref="AG32:AI32"/>
    <mergeCell ref="AG33:AI33"/>
    <mergeCell ref="AG34:AI34"/>
    <mergeCell ref="AG35:AI35"/>
    <mergeCell ref="AG24:AI24"/>
    <mergeCell ref="AG25:AI25"/>
    <mergeCell ref="AG26:AI26"/>
    <mergeCell ref="AG27:AI27"/>
    <mergeCell ref="AG28:AI28"/>
    <mergeCell ref="AG29:AI29"/>
    <mergeCell ref="AB11:AI11"/>
    <mergeCell ref="AB10:AI10"/>
    <mergeCell ref="AG20:AI20"/>
    <mergeCell ref="AG21:AI21"/>
    <mergeCell ref="AG22:AI22"/>
    <mergeCell ref="AG23:AI23"/>
    <mergeCell ref="AB9:AI9"/>
    <mergeCell ref="X9:AA9"/>
    <mergeCell ref="X8:AI8"/>
    <mergeCell ref="X10:AA10"/>
    <mergeCell ref="X30:AF30"/>
    <mergeCell ref="X31:AF31"/>
    <mergeCell ref="X32:AF32"/>
    <mergeCell ref="X33:AF33"/>
    <mergeCell ref="AG19:AI19"/>
    <mergeCell ref="X35:AF35"/>
    <mergeCell ref="X24:AF24"/>
    <mergeCell ref="X25:AF25"/>
    <mergeCell ref="X26:AF26"/>
    <mergeCell ref="X27:AF27"/>
    <mergeCell ref="X28:AF28"/>
    <mergeCell ref="X29:AF29"/>
    <mergeCell ref="N16:V16"/>
    <mergeCell ref="N17:V17"/>
    <mergeCell ref="X20:AF20"/>
    <mergeCell ref="X21:AF21"/>
    <mergeCell ref="X22:AF22"/>
    <mergeCell ref="X23:AF23"/>
    <mergeCell ref="X19:AF19"/>
    <mergeCell ref="N13:V13"/>
    <mergeCell ref="N14:V14"/>
    <mergeCell ref="N15:V15"/>
    <mergeCell ref="G6:P6"/>
    <mergeCell ref="Q4:U4"/>
    <mergeCell ref="Q5:U6"/>
    <mergeCell ref="V5:W6"/>
    <mergeCell ref="N9:V9"/>
    <mergeCell ref="X34:AF34"/>
    <mergeCell ref="B35:C35"/>
    <mergeCell ref="D35:I35"/>
    <mergeCell ref="J35:M35"/>
    <mergeCell ref="N35:T35"/>
    <mergeCell ref="U35:W35"/>
    <mergeCell ref="B33:C33"/>
    <mergeCell ref="D33:I33"/>
    <mergeCell ref="J33:M33"/>
    <mergeCell ref="N33:T33"/>
    <mergeCell ref="U33:W33"/>
    <mergeCell ref="B34:C34"/>
    <mergeCell ref="D34:I34"/>
    <mergeCell ref="J34:M34"/>
    <mergeCell ref="N34:T34"/>
    <mergeCell ref="U34:W34"/>
    <mergeCell ref="B31:C31"/>
    <mergeCell ref="D31:I31"/>
    <mergeCell ref="J31:M31"/>
    <mergeCell ref="N31:T31"/>
    <mergeCell ref="U31:W31"/>
    <mergeCell ref="B32:C32"/>
    <mergeCell ref="D32:I32"/>
    <mergeCell ref="J32:M32"/>
    <mergeCell ref="N32:T32"/>
    <mergeCell ref="U32:W32"/>
    <mergeCell ref="B29:C29"/>
    <mergeCell ref="D29:I29"/>
    <mergeCell ref="J29:M29"/>
    <mergeCell ref="N29:T29"/>
    <mergeCell ref="U29:W29"/>
    <mergeCell ref="B30:C30"/>
    <mergeCell ref="D30:I30"/>
    <mergeCell ref="J30:M30"/>
    <mergeCell ref="N30:T30"/>
    <mergeCell ref="U30:W30"/>
    <mergeCell ref="B27:C27"/>
    <mergeCell ref="D27:I27"/>
    <mergeCell ref="J27:M27"/>
    <mergeCell ref="N27:T27"/>
    <mergeCell ref="U27:W27"/>
    <mergeCell ref="B28:C28"/>
    <mergeCell ref="D28:I28"/>
    <mergeCell ref="J28:M28"/>
    <mergeCell ref="N28:T28"/>
    <mergeCell ref="U28:W28"/>
    <mergeCell ref="B25:C25"/>
    <mergeCell ref="D25:I25"/>
    <mergeCell ref="J25:M25"/>
    <mergeCell ref="N25:T25"/>
    <mergeCell ref="U25:W25"/>
    <mergeCell ref="B26:C26"/>
    <mergeCell ref="D26:I26"/>
    <mergeCell ref="J26:M26"/>
    <mergeCell ref="N26:T26"/>
    <mergeCell ref="U26:W26"/>
    <mergeCell ref="B23:C23"/>
    <mergeCell ref="D23:I23"/>
    <mergeCell ref="J23:M23"/>
    <mergeCell ref="N23:T23"/>
    <mergeCell ref="U23:W23"/>
    <mergeCell ref="B24:C24"/>
    <mergeCell ref="D24:I24"/>
    <mergeCell ref="J24:M24"/>
    <mergeCell ref="N24:T24"/>
    <mergeCell ref="U24:W24"/>
    <mergeCell ref="B21:C21"/>
    <mergeCell ref="D21:I21"/>
    <mergeCell ref="J21:M21"/>
    <mergeCell ref="N21:T21"/>
    <mergeCell ref="U21:W21"/>
    <mergeCell ref="B22:C22"/>
    <mergeCell ref="D22:I22"/>
    <mergeCell ref="J22:M22"/>
    <mergeCell ref="N22:T22"/>
    <mergeCell ref="U22:W22"/>
    <mergeCell ref="B20:C20"/>
    <mergeCell ref="D20:I20"/>
    <mergeCell ref="J20:M20"/>
    <mergeCell ref="N20:T20"/>
    <mergeCell ref="U20:W20"/>
    <mergeCell ref="AD16:AI16"/>
    <mergeCell ref="B17:C17"/>
    <mergeCell ref="D17:I17"/>
    <mergeCell ref="J17:M17"/>
    <mergeCell ref="AD17:AI17"/>
    <mergeCell ref="B19:C19"/>
    <mergeCell ref="D19:I19"/>
    <mergeCell ref="J19:M19"/>
    <mergeCell ref="N19:T19"/>
    <mergeCell ref="U19:W19"/>
    <mergeCell ref="B15:C15"/>
    <mergeCell ref="D15:I15"/>
    <mergeCell ref="J15:M15"/>
    <mergeCell ref="B16:C16"/>
    <mergeCell ref="D16:I16"/>
    <mergeCell ref="J16:M16"/>
    <mergeCell ref="B13:C13"/>
    <mergeCell ref="D13:I13"/>
    <mergeCell ref="J13:M13"/>
    <mergeCell ref="B14:C14"/>
    <mergeCell ref="D14:I14"/>
    <mergeCell ref="J14:M14"/>
    <mergeCell ref="B11:C11"/>
    <mergeCell ref="D11:I11"/>
    <mergeCell ref="J11:M11"/>
    <mergeCell ref="B12:C12"/>
    <mergeCell ref="D12:I12"/>
    <mergeCell ref="J12:M12"/>
    <mergeCell ref="X11:AA11"/>
    <mergeCell ref="B9:C9"/>
    <mergeCell ref="D9:I9"/>
    <mergeCell ref="J9:M9"/>
    <mergeCell ref="B10:C10"/>
    <mergeCell ref="D10:I10"/>
    <mergeCell ref="J10:M10"/>
    <mergeCell ref="N10:V10"/>
    <mergeCell ref="N11:V11"/>
    <mergeCell ref="N12:V12"/>
    <mergeCell ref="B8:C8"/>
    <mergeCell ref="D8:I8"/>
    <mergeCell ref="J8:M8"/>
    <mergeCell ref="N8:V8"/>
    <mergeCell ref="B1:AI1"/>
    <mergeCell ref="B2:AI2"/>
    <mergeCell ref="B4:F5"/>
    <mergeCell ref="G4:P5"/>
    <mergeCell ref="V4:W4"/>
    <mergeCell ref="B6:F6"/>
  </mergeCells>
  <phoneticPr fontId="1"/>
  <conditionalFormatting sqref="B11:C17">
    <cfRule type="cellIs" dxfId="26" priority="3" operator="equal">
      <formula>0</formula>
    </cfRule>
  </conditionalFormatting>
  <conditionalFormatting sqref="F39:G39">
    <cfRule type="expression" dxfId="25" priority="4">
      <formula>$F$39&lt;&gt;""</formula>
    </cfRule>
    <cfRule type="expression" priority="5">
      <formula>$F$39&lt;&gt;""</formula>
    </cfRule>
    <cfRule type="expression" dxfId="24" priority="11">
      <formula>$G$69=""</formula>
    </cfRule>
  </conditionalFormatting>
  <conditionalFormatting sqref="G4:P5">
    <cfRule type="expression" dxfId="23" priority="2">
      <formula>$G$4&lt;&gt;""</formula>
    </cfRule>
  </conditionalFormatting>
  <conditionalFormatting sqref="G6:P6">
    <cfRule type="expression" dxfId="22" priority="1">
      <formula>$G$6&lt;&gt;""</formula>
    </cfRule>
  </conditionalFormatting>
  <conditionalFormatting sqref="I39:J39">
    <cfRule type="expression" dxfId="21" priority="6">
      <formula>$I$39&lt;&gt;""</formula>
    </cfRule>
    <cfRule type="expression" dxfId="20" priority="10">
      <formula>$J$69=""</formula>
    </cfRule>
  </conditionalFormatting>
  <conditionalFormatting sqref="J9:M17">
    <cfRule type="expression" dxfId="19" priority="13">
      <formula>$J$9&lt;&gt;""</formula>
    </cfRule>
  </conditionalFormatting>
  <conditionalFormatting sqref="Q5:U6">
    <cfRule type="expression" dxfId="18" priority="18">
      <formula>$Q$5&lt;&gt;""</formula>
    </cfRule>
  </conditionalFormatting>
  <conditionalFormatting sqref="V5:W6">
    <cfRule type="expression" dxfId="17" priority="17">
      <formula>$V$5&lt;&gt;""</formula>
    </cfRule>
  </conditionalFormatting>
  <conditionalFormatting sqref="AB39:AH39">
    <cfRule type="expression" dxfId="16" priority="7">
      <formula>$AB$39&lt;&gt;""</formula>
    </cfRule>
    <cfRule type="expression" priority="8">
      <formula>$AB$39&lt;&gt;""</formula>
    </cfRule>
    <cfRule type="expression" dxfId="15" priority="9">
      <formula>$AC$69=""</formula>
    </cfRule>
  </conditionalFormatting>
  <conditionalFormatting sqref="AB9:AI9">
    <cfRule type="expression" dxfId="14" priority="16">
      <formula>$AB$9&lt;&gt;""</formula>
    </cfRule>
  </conditionalFormatting>
  <conditionalFormatting sqref="AB10:AI10">
    <cfRule type="expression" dxfId="13" priority="15">
      <formula>$AB$10&lt;&gt;""</formula>
    </cfRule>
  </conditionalFormatting>
  <conditionalFormatting sqref="AB11:AI11">
    <cfRule type="expression" dxfId="12" priority="14">
      <formula>$AB$11&lt;&gt;""</formula>
    </cfRule>
  </conditionalFormatting>
  <dataValidations count="3">
    <dataValidation type="list" allowBlank="1" showInputMessage="1" showErrorMessage="1" sqref="Q5:U6" xr:uid="{15612041-A067-4407-A234-C65856A91944}">
      <formula1>$CK$4:$CK$6</formula1>
    </dataValidation>
    <dataValidation type="list" allowBlank="1" showInputMessage="1" showErrorMessage="1" sqref="V5:W6" xr:uid="{B64A1E30-6109-41EE-9F8A-64AF53160F5D}">
      <formula1>$CO$4:$CO$5</formula1>
    </dataValidation>
    <dataValidation type="list" allowBlank="1" showInputMessage="1" showErrorMessage="1" sqref="J9:M17" xr:uid="{3E4FA507-E214-4F57-9845-24A5618F668F}">
      <formula1>$CQ$4:$CQ$8</formula1>
    </dataValidation>
  </dataValidations>
  <pageMargins left="0.70866141732283472" right="0.70866141732283472" top="0.59055118110236227" bottom="0.39370078740157483" header="0.31496062992125984" footer="0.31496062992125984"/>
  <pageSetup paperSize="9" scale="87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1477E-3E30-4E41-9CBA-3651725C8454}">
  <dimension ref="B1:CQ44"/>
  <sheetViews>
    <sheetView zoomScale="99" zoomScaleNormal="99" workbookViewId="0">
      <selection activeCell="AY32" sqref="AY32"/>
    </sheetView>
  </sheetViews>
  <sheetFormatPr defaultColWidth="2.5" defaultRowHeight="18"/>
  <cols>
    <col min="1" max="16384" width="2.5" style="1"/>
  </cols>
  <sheetData>
    <row r="1" spans="2:95" ht="58.4" customHeight="1">
      <c r="B1" s="87" t="s">
        <v>117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</row>
    <row r="2" spans="2:95" ht="31.4" customHeight="1">
      <c r="B2" s="88" t="s">
        <v>112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</row>
    <row r="3" spans="2:95" ht="15" customHeight="1"/>
    <row r="4" spans="2:95" ht="20.149999999999999" customHeight="1">
      <c r="B4" s="89" t="s">
        <v>113</v>
      </c>
      <c r="C4" s="90"/>
      <c r="D4" s="90"/>
      <c r="E4" s="90"/>
      <c r="F4" s="91"/>
      <c r="G4" s="95" t="str">
        <f>IF(チームメンバー一覧!Y1="","",RIGHT(チームメンバー一覧!Y1,20))</f>
        <v/>
      </c>
      <c r="H4" s="96"/>
      <c r="I4" s="96"/>
      <c r="J4" s="96"/>
      <c r="K4" s="96"/>
      <c r="L4" s="96"/>
      <c r="M4" s="96"/>
      <c r="N4" s="96"/>
      <c r="O4" s="96"/>
      <c r="P4" s="97"/>
      <c r="Q4" s="106" t="s">
        <v>90</v>
      </c>
      <c r="R4" s="107"/>
      <c r="S4" s="107"/>
      <c r="T4" s="107"/>
      <c r="U4" s="122"/>
      <c r="V4" s="80" t="s">
        <v>91</v>
      </c>
      <c r="W4" s="81"/>
      <c r="CH4" s="3" t="s">
        <v>59</v>
      </c>
      <c r="CK4" s="1" t="s">
        <v>92</v>
      </c>
      <c r="CO4" s="1" t="s">
        <v>95</v>
      </c>
      <c r="CQ4" s="1" t="s">
        <v>72</v>
      </c>
    </row>
    <row r="5" spans="2:95" ht="20.149999999999999" customHeight="1">
      <c r="B5" s="92"/>
      <c r="C5" s="93"/>
      <c r="D5" s="93"/>
      <c r="E5" s="93"/>
      <c r="F5" s="94"/>
      <c r="G5" s="98"/>
      <c r="H5" s="99"/>
      <c r="I5" s="99"/>
      <c r="J5" s="99"/>
      <c r="K5" s="99"/>
      <c r="L5" s="99"/>
      <c r="M5" s="99"/>
      <c r="N5" s="99"/>
      <c r="O5" s="99"/>
      <c r="P5" s="100"/>
      <c r="Q5" s="175"/>
      <c r="R5" s="176"/>
      <c r="S5" s="176"/>
      <c r="T5" s="176"/>
      <c r="U5" s="177"/>
      <c r="V5" s="175"/>
      <c r="W5" s="177"/>
      <c r="CH5" s="3" t="s">
        <v>60</v>
      </c>
      <c r="CK5" s="1" t="s">
        <v>93</v>
      </c>
      <c r="CO5" s="1" t="s">
        <v>96</v>
      </c>
      <c r="CQ5" s="1" t="s">
        <v>71</v>
      </c>
    </row>
    <row r="6" spans="2:95" ht="20.149999999999999" customHeight="1">
      <c r="B6" s="83" t="s">
        <v>83</v>
      </c>
      <c r="C6" s="84"/>
      <c r="D6" s="84"/>
      <c r="E6" s="84"/>
      <c r="F6" s="161"/>
      <c r="G6" s="119" t="str">
        <f>IF(チームメンバー一覧!Y2="","",RIGHT(チームメンバー一覧!Y2,9))</f>
        <v/>
      </c>
      <c r="H6" s="120"/>
      <c r="I6" s="120"/>
      <c r="J6" s="120"/>
      <c r="K6" s="120"/>
      <c r="L6" s="120"/>
      <c r="M6" s="120"/>
      <c r="N6" s="120"/>
      <c r="O6" s="120"/>
      <c r="P6" s="121"/>
      <c r="Q6" s="178"/>
      <c r="R6" s="179"/>
      <c r="S6" s="179"/>
      <c r="T6" s="179"/>
      <c r="U6" s="180"/>
      <c r="V6" s="178"/>
      <c r="W6" s="180"/>
      <c r="CH6" s="3" t="s">
        <v>97</v>
      </c>
      <c r="CK6" s="1" t="s">
        <v>94</v>
      </c>
      <c r="CQ6" s="1" t="s">
        <v>70</v>
      </c>
    </row>
    <row r="7" spans="2:95" ht="15" customHeight="1" thickBot="1">
      <c r="CH7" s="3" t="s">
        <v>98</v>
      </c>
      <c r="CQ7" s="1" t="s">
        <v>68</v>
      </c>
    </row>
    <row r="8" spans="2:95" ht="24" customHeight="1" thickBot="1">
      <c r="B8" s="132" t="s">
        <v>110</v>
      </c>
      <c r="C8" s="133"/>
      <c r="D8" s="133"/>
      <c r="E8" s="133"/>
      <c r="F8" s="133"/>
      <c r="G8" s="133"/>
      <c r="H8" s="133"/>
      <c r="I8" s="134"/>
      <c r="J8" s="132" t="s">
        <v>111</v>
      </c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4"/>
      <c r="CH8" s="3" t="s">
        <v>102</v>
      </c>
      <c r="CQ8" s="1" t="s">
        <v>69</v>
      </c>
    </row>
    <row r="9" spans="2:95" ht="24" customHeight="1" thickTop="1">
      <c r="B9" s="135" t="s">
        <v>84</v>
      </c>
      <c r="C9" s="136"/>
      <c r="D9" s="137" t="s">
        <v>85</v>
      </c>
      <c r="E9" s="138"/>
      <c r="F9" s="138"/>
      <c r="G9" s="138"/>
      <c r="H9" s="138"/>
      <c r="I9" s="139"/>
      <c r="J9" s="140" t="s">
        <v>84</v>
      </c>
      <c r="K9" s="141"/>
      <c r="L9" s="142" t="s">
        <v>85</v>
      </c>
      <c r="M9" s="143"/>
      <c r="N9" s="143"/>
      <c r="O9" s="143"/>
      <c r="P9" s="143"/>
      <c r="Q9" s="141"/>
      <c r="R9" s="144" t="s">
        <v>86</v>
      </c>
      <c r="S9" s="145"/>
      <c r="T9" s="145"/>
      <c r="U9" s="146"/>
      <c r="V9" s="142" t="s">
        <v>87</v>
      </c>
      <c r="W9" s="143"/>
      <c r="X9" s="143"/>
      <c r="Y9" s="143"/>
      <c r="Z9" s="143"/>
      <c r="AA9" s="143"/>
      <c r="AB9" s="143"/>
      <c r="AC9" s="143"/>
      <c r="AD9" s="147"/>
    </row>
    <row r="10" spans="2:95" ht="24" customHeight="1">
      <c r="B10" s="149"/>
      <c r="C10" s="112"/>
      <c r="D10" s="80"/>
      <c r="E10" s="82"/>
      <c r="F10" s="82"/>
      <c r="G10" s="82"/>
      <c r="H10" s="82"/>
      <c r="I10" s="148"/>
      <c r="J10" s="149"/>
      <c r="K10" s="111"/>
      <c r="L10" s="80"/>
      <c r="M10" s="82"/>
      <c r="N10" s="82"/>
      <c r="O10" s="82"/>
      <c r="P10" s="82"/>
      <c r="Q10" s="81"/>
      <c r="R10" s="150"/>
      <c r="S10" s="151"/>
      <c r="T10" s="151"/>
      <c r="U10" s="151"/>
      <c r="V10" s="80"/>
      <c r="W10" s="82"/>
      <c r="X10" s="82"/>
      <c r="Y10" s="82"/>
      <c r="Z10" s="82"/>
      <c r="AA10" s="82"/>
      <c r="AB10" s="82"/>
      <c r="AC10" s="82"/>
      <c r="AD10" s="148"/>
      <c r="AS10" s="2" t="s">
        <v>0</v>
      </c>
      <c r="AT10" s="1" t="s">
        <v>115</v>
      </c>
    </row>
    <row r="11" spans="2:95" ht="24" customHeight="1">
      <c r="B11" s="149"/>
      <c r="C11" s="112"/>
      <c r="D11" s="80"/>
      <c r="E11" s="82"/>
      <c r="F11" s="82"/>
      <c r="G11" s="82"/>
      <c r="H11" s="82"/>
      <c r="I11" s="148"/>
      <c r="J11" s="149"/>
      <c r="K11" s="111"/>
      <c r="L11" s="80"/>
      <c r="M11" s="82"/>
      <c r="N11" s="82"/>
      <c r="O11" s="82"/>
      <c r="P11" s="82"/>
      <c r="Q11" s="81"/>
      <c r="R11" s="150"/>
      <c r="S11" s="151"/>
      <c r="T11" s="151"/>
      <c r="U11" s="151"/>
      <c r="V11" s="80"/>
      <c r="W11" s="82"/>
      <c r="X11" s="82"/>
      <c r="Y11" s="82"/>
      <c r="Z11" s="82"/>
      <c r="AA11" s="82"/>
      <c r="AB11" s="82"/>
      <c r="AC11" s="82"/>
      <c r="AD11" s="148"/>
      <c r="AT11" s="1" t="s">
        <v>116</v>
      </c>
    </row>
    <row r="12" spans="2:95" ht="24" customHeight="1">
      <c r="B12" s="149"/>
      <c r="C12" s="112"/>
      <c r="D12" s="80"/>
      <c r="E12" s="82"/>
      <c r="F12" s="82"/>
      <c r="G12" s="82"/>
      <c r="H12" s="82"/>
      <c r="I12" s="148"/>
      <c r="J12" s="149"/>
      <c r="K12" s="111"/>
      <c r="L12" s="80"/>
      <c r="M12" s="82"/>
      <c r="N12" s="82"/>
      <c r="O12" s="82"/>
      <c r="P12" s="82"/>
      <c r="Q12" s="81"/>
      <c r="R12" s="150"/>
      <c r="S12" s="151"/>
      <c r="T12" s="151"/>
      <c r="U12" s="151"/>
      <c r="V12" s="80"/>
      <c r="W12" s="82"/>
      <c r="X12" s="82"/>
      <c r="Y12" s="82"/>
      <c r="Z12" s="82"/>
      <c r="AA12" s="82"/>
      <c r="AB12" s="82"/>
      <c r="AC12" s="82"/>
      <c r="AD12" s="148"/>
    </row>
    <row r="13" spans="2:95" ht="24" customHeight="1">
      <c r="B13" s="149"/>
      <c r="C13" s="112"/>
      <c r="D13" s="80"/>
      <c r="E13" s="82"/>
      <c r="F13" s="82"/>
      <c r="G13" s="82"/>
      <c r="H13" s="82"/>
      <c r="I13" s="148"/>
      <c r="J13" s="149"/>
      <c r="K13" s="111"/>
      <c r="L13" s="80"/>
      <c r="M13" s="82"/>
      <c r="N13" s="82"/>
      <c r="O13" s="82"/>
      <c r="P13" s="82"/>
      <c r="Q13" s="81"/>
      <c r="R13" s="150"/>
      <c r="S13" s="151"/>
      <c r="T13" s="151"/>
      <c r="U13" s="151"/>
      <c r="V13" s="80"/>
      <c r="W13" s="82"/>
      <c r="X13" s="82"/>
      <c r="Y13" s="82"/>
      <c r="Z13" s="82"/>
      <c r="AA13" s="82"/>
      <c r="AB13" s="82"/>
      <c r="AC13" s="82"/>
      <c r="AD13" s="148"/>
    </row>
    <row r="14" spans="2:95" ht="24" customHeight="1">
      <c r="B14" s="149"/>
      <c r="C14" s="112"/>
      <c r="D14" s="80"/>
      <c r="E14" s="82"/>
      <c r="F14" s="82"/>
      <c r="G14" s="82"/>
      <c r="H14" s="82"/>
      <c r="I14" s="148"/>
      <c r="J14" s="149"/>
      <c r="K14" s="111"/>
      <c r="L14" s="80"/>
      <c r="M14" s="82"/>
      <c r="N14" s="82"/>
      <c r="O14" s="82"/>
      <c r="P14" s="82"/>
      <c r="Q14" s="81"/>
      <c r="R14" s="150"/>
      <c r="S14" s="151"/>
      <c r="T14" s="151"/>
      <c r="U14" s="151"/>
      <c r="V14" s="80"/>
      <c r="W14" s="82"/>
      <c r="X14" s="82"/>
      <c r="Y14" s="82"/>
      <c r="Z14" s="82"/>
      <c r="AA14" s="82"/>
      <c r="AB14" s="82"/>
      <c r="AC14" s="82"/>
      <c r="AD14" s="148"/>
    </row>
    <row r="15" spans="2:95" ht="24" customHeight="1">
      <c r="B15" s="149"/>
      <c r="C15" s="112"/>
      <c r="D15" s="80"/>
      <c r="E15" s="82"/>
      <c r="F15" s="82"/>
      <c r="G15" s="82"/>
      <c r="H15" s="82"/>
      <c r="I15" s="148"/>
      <c r="J15" s="149"/>
      <c r="K15" s="111"/>
      <c r="L15" s="80"/>
      <c r="M15" s="82"/>
      <c r="N15" s="82"/>
      <c r="O15" s="82"/>
      <c r="P15" s="82"/>
      <c r="Q15" s="81"/>
      <c r="R15" s="150"/>
      <c r="S15" s="151"/>
      <c r="T15" s="151"/>
      <c r="U15" s="151"/>
      <c r="V15" s="80"/>
      <c r="W15" s="82"/>
      <c r="X15" s="82"/>
      <c r="Y15" s="82"/>
      <c r="Z15" s="82"/>
      <c r="AA15" s="82"/>
      <c r="AB15" s="82"/>
      <c r="AC15" s="82"/>
      <c r="AD15" s="148"/>
    </row>
    <row r="16" spans="2:95" ht="24" customHeight="1">
      <c r="B16" s="149"/>
      <c r="C16" s="112"/>
      <c r="D16" s="80"/>
      <c r="E16" s="82"/>
      <c r="F16" s="82"/>
      <c r="G16" s="82"/>
      <c r="H16" s="82"/>
      <c r="I16" s="148"/>
      <c r="J16" s="149"/>
      <c r="K16" s="111"/>
      <c r="L16" s="80"/>
      <c r="M16" s="82"/>
      <c r="N16" s="82"/>
      <c r="O16" s="82"/>
      <c r="P16" s="82"/>
      <c r="Q16" s="81"/>
      <c r="R16" s="150"/>
      <c r="S16" s="151"/>
      <c r="T16" s="151"/>
      <c r="U16" s="151"/>
      <c r="V16" s="80"/>
      <c r="W16" s="82"/>
      <c r="X16" s="82"/>
      <c r="Y16" s="82"/>
      <c r="Z16" s="82"/>
      <c r="AA16" s="82"/>
      <c r="AB16" s="82"/>
      <c r="AC16" s="82"/>
      <c r="AD16" s="148"/>
    </row>
    <row r="17" spans="2:52" ht="24" customHeight="1">
      <c r="B17" s="149"/>
      <c r="C17" s="112"/>
      <c r="D17" s="80"/>
      <c r="E17" s="82"/>
      <c r="F17" s="82"/>
      <c r="G17" s="82"/>
      <c r="H17" s="82"/>
      <c r="I17" s="148"/>
      <c r="J17" s="149"/>
      <c r="K17" s="111"/>
      <c r="L17" s="80"/>
      <c r="M17" s="82"/>
      <c r="N17" s="82"/>
      <c r="O17" s="82"/>
      <c r="P17" s="82"/>
      <c r="Q17" s="81"/>
      <c r="R17" s="150"/>
      <c r="S17" s="151"/>
      <c r="T17" s="151"/>
      <c r="U17" s="151"/>
      <c r="V17" s="80"/>
      <c r="W17" s="82"/>
      <c r="X17" s="82"/>
      <c r="Y17" s="82"/>
      <c r="Z17" s="82"/>
      <c r="AA17" s="82"/>
      <c r="AB17" s="82"/>
      <c r="AC17" s="82"/>
      <c r="AD17" s="148"/>
    </row>
    <row r="18" spans="2:52" ht="24" customHeight="1" thickBot="1">
      <c r="B18" s="152"/>
      <c r="C18" s="153"/>
      <c r="D18" s="154"/>
      <c r="E18" s="155"/>
      <c r="F18" s="155"/>
      <c r="G18" s="155"/>
      <c r="H18" s="155"/>
      <c r="I18" s="156"/>
      <c r="J18" s="152"/>
      <c r="K18" s="157"/>
      <c r="L18" s="154"/>
      <c r="M18" s="155"/>
      <c r="N18" s="155"/>
      <c r="O18" s="155"/>
      <c r="P18" s="155"/>
      <c r="Q18" s="158"/>
      <c r="R18" s="159"/>
      <c r="S18" s="160"/>
      <c r="T18" s="160"/>
      <c r="U18" s="160"/>
      <c r="V18" s="154"/>
      <c r="W18" s="155"/>
      <c r="X18" s="155"/>
      <c r="Y18" s="155"/>
      <c r="Z18" s="155"/>
      <c r="AA18" s="155"/>
      <c r="AB18" s="155"/>
      <c r="AC18" s="155"/>
      <c r="AD18" s="156"/>
    </row>
    <row r="19" spans="2:52" ht="10" customHeight="1" thickBot="1"/>
    <row r="20" spans="2:52" ht="24" customHeight="1" thickBot="1">
      <c r="B20" s="132" t="s">
        <v>110</v>
      </c>
      <c r="C20" s="133"/>
      <c r="D20" s="133"/>
      <c r="E20" s="133"/>
      <c r="F20" s="133"/>
      <c r="G20" s="133"/>
      <c r="H20" s="133"/>
      <c r="I20" s="134"/>
      <c r="J20" s="133" t="s">
        <v>111</v>
      </c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4"/>
    </row>
    <row r="21" spans="2:52" ht="24" customHeight="1" thickTop="1">
      <c r="B21" s="162" t="s">
        <v>109</v>
      </c>
      <c r="C21" s="115"/>
      <c r="D21" s="80" t="s">
        <v>88</v>
      </c>
      <c r="E21" s="82"/>
      <c r="F21" s="82"/>
      <c r="G21" s="82"/>
      <c r="H21" s="82"/>
      <c r="I21" s="148"/>
      <c r="J21" s="105" t="s">
        <v>109</v>
      </c>
      <c r="K21" s="115"/>
      <c r="L21" s="80" t="s">
        <v>88</v>
      </c>
      <c r="M21" s="82"/>
      <c r="N21" s="82"/>
      <c r="O21" s="82"/>
      <c r="P21" s="82"/>
      <c r="Q21" s="81"/>
      <c r="R21" s="116" t="s">
        <v>106</v>
      </c>
      <c r="S21" s="117"/>
      <c r="T21" s="117"/>
      <c r="U21" s="118"/>
      <c r="V21" s="86" t="s">
        <v>89</v>
      </c>
      <c r="W21" s="86"/>
      <c r="X21" s="86"/>
      <c r="Y21" s="86"/>
      <c r="Z21" s="86"/>
      <c r="AA21" s="86"/>
      <c r="AB21" s="86"/>
      <c r="AC21" s="80" t="s">
        <v>12</v>
      </c>
      <c r="AD21" s="82"/>
      <c r="AE21" s="82"/>
      <c r="AF21" s="86" t="s">
        <v>87</v>
      </c>
      <c r="AG21" s="86"/>
      <c r="AH21" s="86"/>
      <c r="AI21" s="86"/>
      <c r="AJ21" s="86"/>
      <c r="AK21" s="86"/>
      <c r="AL21" s="86"/>
      <c r="AM21" s="86"/>
      <c r="AN21" s="174"/>
      <c r="AS21" s="2" t="s">
        <v>0</v>
      </c>
      <c r="AT21" s="171" t="s">
        <v>1</v>
      </c>
      <c r="AU21" s="172"/>
      <c r="AV21" s="172"/>
      <c r="AW21" s="172"/>
      <c r="AX21" s="172"/>
      <c r="AY21" s="173"/>
      <c r="AZ21" s="1" t="s">
        <v>67</v>
      </c>
    </row>
    <row r="22" spans="2:52" ht="24" customHeight="1">
      <c r="B22" s="186"/>
      <c r="C22" s="185"/>
      <c r="D22" s="80" t="str">
        <f>IF($B22="","",VLOOKUP($B22,チームメンバー一覧!$D$2:$O$17,3,FALSE))</f>
        <v/>
      </c>
      <c r="E22" s="82"/>
      <c r="F22" s="82"/>
      <c r="G22" s="82"/>
      <c r="H22" s="82"/>
      <c r="I22" s="148"/>
      <c r="J22" s="181"/>
      <c r="K22" s="182"/>
      <c r="L22" s="80" t="str">
        <f>IF($J22="","",VLOOKUP($J22,チームメンバー一覧!$D$27:$O$38,3,FALSE))</f>
        <v/>
      </c>
      <c r="M22" s="82"/>
      <c r="N22" s="82"/>
      <c r="O22" s="82"/>
      <c r="P22" s="82"/>
      <c r="Q22" s="81"/>
      <c r="R22" s="83" t="str">
        <f>IF($J22="","",VLOOKUP($J22,チームメンバー一覧!$D$27:$O$38,9,FALSE))</f>
        <v/>
      </c>
      <c r="S22" s="84"/>
      <c r="T22" s="84"/>
      <c r="U22" s="161"/>
      <c r="V22" s="86" t="str">
        <f>IF($J22="","",VLOOKUP($J22,チームメンバー一覧!$D$27:$O$38,10,FALSE))</f>
        <v/>
      </c>
      <c r="W22" s="86"/>
      <c r="X22" s="86"/>
      <c r="Y22" s="86"/>
      <c r="Z22" s="86"/>
      <c r="AA22" s="86"/>
      <c r="AB22" s="86"/>
      <c r="AC22" s="80" t="str">
        <f>IF($J22="","",VLOOKUP($J22,チームメンバー一覧!$D$27:$O$38,8,FALSE))</f>
        <v/>
      </c>
      <c r="AD22" s="82"/>
      <c r="AE22" s="82"/>
      <c r="AF22" s="80" t="str">
        <f>IF($J22="","",VLOOKUP($J22,チームメンバー一覧!$D$27:$O$38,2,FALSE))</f>
        <v/>
      </c>
      <c r="AG22" s="82"/>
      <c r="AH22" s="82"/>
      <c r="AI22" s="82"/>
      <c r="AJ22" s="82"/>
      <c r="AK22" s="82"/>
      <c r="AL22" s="82"/>
      <c r="AM22" s="82"/>
      <c r="AN22" s="148"/>
      <c r="AS22"/>
      <c r="AT22"/>
      <c r="AU22"/>
      <c r="AV22"/>
      <c r="AW22"/>
      <c r="AX22"/>
      <c r="AY22"/>
    </row>
    <row r="23" spans="2:52" ht="24" customHeight="1">
      <c r="B23" s="186"/>
      <c r="C23" s="185"/>
      <c r="D23" s="80" t="str">
        <f>IF($B23="","",VLOOKUP($B23,チームメンバー一覧!$D$2:$O$17,3,FALSE))</f>
        <v/>
      </c>
      <c r="E23" s="82"/>
      <c r="F23" s="82"/>
      <c r="G23" s="82"/>
      <c r="H23" s="82"/>
      <c r="I23" s="148"/>
      <c r="J23" s="181"/>
      <c r="K23" s="182"/>
      <c r="L23" s="80" t="str">
        <f>IF($J23="","",VLOOKUP($J23,チームメンバー一覧!$D$27:$O$38,3,FALSE))</f>
        <v/>
      </c>
      <c r="M23" s="82"/>
      <c r="N23" s="82"/>
      <c r="O23" s="82"/>
      <c r="P23" s="82"/>
      <c r="Q23" s="81"/>
      <c r="R23" s="83" t="str">
        <f>IF($J23="","",VLOOKUP($J23,チームメンバー一覧!$D$27:$O$38,9,FALSE))</f>
        <v/>
      </c>
      <c r="S23" s="84"/>
      <c r="T23" s="84"/>
      <c r="U23" s="161"/>
      <c r="V23" s="86" t="str">
        <f>IF($J23="","",VLOOKUP($J23,チームメンバー一覧!$D$27:$O$38,10,FALSE))</f>
        <v/>
      </c>
      <c r="W23" s="86"/>
      <c r="X23" s="86"/>
      <c r="Y23" s="86"/>
      <c r="Z23" s="86"/>
      <c r="AA23" s="86"/>
      <c r="AB23" s="86"/>
      <c r="AC23" s="80" t="str">
        <f>IF($J23="","",VLOOKUP($J23,チームメンバー一覧!$D$27:$O$38,8,FALSE))</f>
        <v/>
      </c>
      <c r="AD23" s="82"/>
      <c r="AE23" s="82"/>
      <c r="AF23" s="80" t="str">
        <f>IF($J23="","",VLOOKUP($J23,チームメンバー一覧!$D$27:$O$38,2,FALSE))</f>
        <v/>
      </c>
      <c r="AG23" s="82"/>
      <c r="AH23" s="82"/>
      <c r="AI23" s="82"/>
      <c r="AJ23" s="82"/>
      <c r="AK23" s="82"/>
      <c r="AL23" s="82"/>
      <c r="AM23" s="82"/>
      <c r="AN23" s="148"/>
      <c r="AS23" s="2" t="s">
        <v>0</v>
      </c>
      <c r="AT23" t="s">
        <v>114</v>
      </c>
      <c r="AU23"/>
      <c r="AV23"/>
      <c r="AW23"/>
      <c r="AX23"/>
      <c r="AY23"/>
    </row>
    <row r="24" spans="2:52" ht="24" customHeight="1">
      <c r="B24" s="186"/>
      <c r="C24" s="185"/>
      <c r="D24" s="80" t="str">
        <f>IF($B24="","",VLOOKUP($B24,チームメンバー一覧!$D$2:$O$17,3,FALSE))</f>
        <v/>
      </c>
      <c r="E24" s="82"/>
      <c r="F24" s="82"/>
      <c r="G24" s="82"/>
      <c r="H24" s="82"/>
      <c r="I24" s="148"/>
      <c r="J24" s="181"/>
      <c r="K24" s="182"/>
      <c r="L24" s="80" t="str">
        <f>IF($J24="","",VLOOKUP($J24,チームメンバー一覧!$D$27:$O$38,3,FALSE))</f>
        <v/>
      </c>
      <c r="M24" s="82"/>
      <c r="N24" s="82"/>
      <c r="O24" s="82"/>
      <c r="P24" s="82"/>
      <c r="Q24" s="81"/>
      <c r="R24" s="83" t="str">
        <f>IF($J24="","",VLOOKUP($J24,チームメンバー一覧!$D$27:$O$38,9,FALSE))</f>
        <v/>
      </c>
      <c r="S24" s="84"/>
      <c r="T24" s="84"/>
      <c r="U24" s="161"/>
      <c r="V24" s="86" t="str">
        <f>IF($J24="","",VLOOKUP($J24,チームメンバー一覧!$D$27:$O$38,10,FALSE))</f>
        <v/>
      </c>
      <c r="W24" s="86"/>
      <c r="X24" s="86"/>
      <c r="Y24" s="86"/>
      <c r="Z24" s="86"/>
      <c r="AA24" s="86"/>
      <c r="AB24" s="86"/>
      <c r="AC24" s="80" t="str">
        <f>IF($J24="","",VLOOKUP($J24,チームメンバー一覧!$D$27:$O$38,8,FALSE))</f>
        <v/>
      </c>
      <c r="AD24" s="82"/>
      <c r="AE24" s="82"/>
      <c r="AF24" s="80" t="str">
        <f>IF($J24="","",VLOOKUP($J24,チームメンバー一覧!$D$27:$O$38,2,FALSE))</f>
        <v/>
      </c>
      <c r="AG24" s="82"/>
      <c r="AH24" s="82"/>
      <c r="AI24" s="82"/>
      <c r="AJ24" s="82"/>
      <c r="AK24" s="82"/>
      <c r="AL24" s="82"/>
      <c r="AM24" s="82"/>
      <c r="AN24" s="148"/>
      <c r="AS24"/>
      <c r="AT24" t="s">
        <v>79</v>
      </c>
      <c r="AU24"/>
      <c r="AV24"/>
      <c r="AW24"/>
      <c r="AX24"/>
      <c r="AY24"/>
    </row>
    <row r="25" spans="2:52" ht="24" customHeight="1">
      <c r="B25" s="186"/>
      <c r="C25" s="185"/>
      <c r="D25" s="80" t="str">
        <f>IF($B25="","",VLOOKUP($B25,チームメンバー一覧!$D$2:$O$17,3,FALSE))</f>
        <v/>
      </c>
      <c r="E25" s="82"/>
      <c r="F25" s="82"/>
      <c r="G25" s="82"/>
      <c r="H25" s="82"/>
      <c r="I25" s="148"/>
      <c r="J25" s="181"/>
      <c r="K25" s="182"/>
      <c r="L25" s="80" t="str">
        <f>IF($J25="","",VLOOKUP($J25,チームメンバー一覧!$D$27:$O$38,3,FALSE))</f>
        <v/>
      </c>
      <c r="M25" s="82"/>
      <c r="N25" s="82"/>
      <c r="O25" s="82"/>
      <c r="P25" s="82"/>
      <c r="Q25" s="81"/>
      <c r="R25" s="83" t="str">
        <f>IF($J25="","",VLOOKUP($J25,チームメンバー一覧!$D$27:$O$38,9,FALSE))</f>
        <v/>
      </c>
      <c r="S25" s="84"/>
      <c r="T25" s="84"/>
      <c r="U25" s="161"/>
      <c r="V25" s="86" t="str">
        <f>IF($J25="","",VLOOKUP($J25,チームメンバー一覧!$D$27:$O$38,10,FALSE))</f>
        <v/>
      </c>
      <c r="W25" s="86"/>
      <c r="X25" s="86"/>
      <c r="Y25" s="86"/>
      <c r="Z25" s="86"/>
      <c r="AA25" s="86"/>
      <c r="AB25" s="86"/>
      <c r="AC25" s="80" t="str">
        <f>IF($J25="","",VLOOKUP($J25,チームメンバー一覧!$D$27:$O$38,8,FALSE))</f>
        <v/>
      </c>
      <c r="AD25" s="82"/>
      <c r="AE25" s="82"/>
      <c r="AF25" s="80" t="str">
        <f>IF($J25="","",VLOOKUP($J25,チームメンバー一覧!$D$27:$O$38,2,FALSE))</f>
        <v/>
      </c>
      <c r="AG25" s="82"/>
      <c r="AH25" s="82"/>
      <c r="AI25" s="82"/>
      <c r="AJ25" s="82"/>
      <c r="AK25" s="82"/>
      <c r="AL25" s="82"/>
      <c r="AM25" s="82"/>
      <c r="AN25" s="148"/>
    </row>
    <row r="26" spans="2:52" ht="24" customHeight="1">
      <c r="B26" s="186"/>
      <c r="C26" s="185"/>
      <c r="D26" s="80" t="str">
        <f>IF($B26="","",VLOOKUP($B26,チームメンバー一覧!$D$2:$O$17,3,FALSE))</f>
        <v/>
      </c>
      <c r="E26" s="82"/>
      <c r="F26" s="82"/>
      <c r="G26" s="82"/>
      <c r="H26" s="82"/>
      <c r="I26" s="148"/>
      <c r="J26" s="181"/>
      <c r="K26" s="182"/>
      <c r="L26" s="80" t="str">
        <f>IF($J26="","",VLOOKUP($J26,チームメンバー一覧!$D$27:$O$38,3,FALSE))</f>
        <v/>
      </c>
      <c r="M26" s="82"/>
      <c r="N26" s="82"/>
      <c r="O26" s="82"/>
      <c r="P26" s="82"/>
      <c r="Q26" s="81"/>
      <c r="R26" s="83" t="str">
        <f>IF($J26="","",VLOOKUP($J26,チームメンバー一覧!$D$27:$O$38,9,FALSE))</f>
        <v/>
      </c>
      <c r="S26" s="84"/>
      <c r="T26" s="84"/>
      <c r="U26" s="161"/>
      <c r="V26" s="86" t="str">
        <f>IF($J26="","",VLOOKUP($J26,チームメンバー一覧!$D$27:$O$38,10,FALSE))</f>
        <v/>
      </c>
      <c r="W26" s="86"/>
      <c r="X26" s="86"/>
      <c r="Y26" s="86"/>
      <c r="Z26" s="86"/>
      <c r="AA26" s="86"/>
      <c r="AB26" s="86"/>
      <c r="AC26" s="80" t="str">
        <f>IF($J26="","",VLOOKUP($J26,チームメンバー一覧!$D$27:$O$38,8,FALSE))</f>
        <v/>
      </c>
      <c r="AD26" s="82"/>
      <c r="AE26" s="82"/>
      <c r="AF26" s="80" t="str">
        <f>IF($J26="","",VLOOKUP($J26,チームメンバー一覧!$D$27:$O$38,2,FALSE))</f>
        <v/>
      </c>
      <c r="AG26" s="82"/>
      <c r="AH26" s="82"/>
      <c r="AI26" s="82"/>
      <c r="AJ26" s="82"/>
      <c r="AK26" s="82"/>
      <c r="AL26" s="82"/>
      <c r="AM26" s="82"/>
      <c r="AN26" s="148"/>
    </row>
    <row r="27" spans="2:52" ht="24" customHeight="1">
      <c r="B27" s="186"/>
      <c r="C27" s="185"/>
      <c r="D27" s="80" t="str">
        <f>IF($B27="","",VLOOKUP($B27,チームメンバー一覧!$D$2:$O$17,3,FALSE))</f>
        <v/>
      </c>
      <c r="E27" s="82"/>
      <c r="F27" s="82"/>
      <c r="G27" s="82"/>
      <c r="H27" s="82"/>
      <c r="I27" s="148"/>
      <c r="J27" s="181"/>
      <c r="K27" s="182"/>
      <c r="L27" s="80" t="str">
        <f>IF($J27="","",VLOOKUP($J27,チームメンバー一覧!$D$27:$O$38,3,FALSE))</f>
        <v/>
      </c>
      <c r="M27" s="82"/>
      <c r="N27" s="82"/>
      <c r="O27" s="82"/>
      <c r="P27" s="82"/>
      <c r="Q27" s="81"/>
      <c r="R27" s="83" t="str">
        <f>IF($J27="","",VLOOKUP($J27,チームメンバー一覧!$D$27:$O$38,9,FALSE))</f>
        <v/>
      </c>
      <c r="S27" s="84"/>
      <c r="T27" s="84"/>
      <c r="U27" s="161"/>
      <c r="V27" s="86" t="str">
        <f>IF($J27="","",VLOOKUP($J27,チームメンバー一覧!$D$27:$O$38,10,FALSE))</f>
        <v/>
      </c>
      <c r="W27" s="86"/>
      <c r="X27" s="86"/>
      <c r="Y27" s="86"/>
      <c r="Z27" s="86"/>
      <c r="AA27" s="86"/>
      <c r="AB27" s="86"/>
      <c r="AC27" s="80" t="str">
        <f>IF($J27="","",VLOOKUP($J27,チームメンバー一覧!$D$27:$O$38,8,FALSE))</f>
        <v/>
      </c>
      <c r="AD27" s="82"/>
      <c r="AE27" s="82"/>
      <c r="AF27" s="80" t="str">
        <f>IF($J27="","",VLOOKUP($J27,チームメンバー一覧!$D$27:$O$38,2,FALSE))</f>
        <v/>
      </c>
      <c r="AG27" s="82"/>
      <c r="AH27" s="82"/>
      <c r="AI27" s="82"/>
      <c r="AJ27" s="82"/>
      <c r="AK27" s="82"/>
      <c r="AL27" s="82"/>
      <c r="AM27" s="82"/>
      <c r="AN27" s="148"/>
    </row>
    <row r="28" spans="2:52" ht="24" customHeight="1">
      <c r="B28" s="186"/>
      <c r="C28" s="185"/>
      <c r="D28" s="80" t="str">
        <f>IF($B28="","",VLOOKUP($B28,チームメンバー一覧!$D$2:$O$17,3,FALSE))</f>
        <v/>
      </c>
      <c r="E28" s="82"/>
      <c r="F28" s="82"/>
      <c r="G28" s="82"/>
      <c r="H28" s="82"/>
      <c r="I28" s="148"/>
      <c r="J28" s="181"/>
      <c r="K28" s="182"/>
      <c r="L28" s="80" t="str">
        <f>IF($J28="","",VLOOKUP($J28,チームメンバー一覧!$D$27:$O$38,3,FALSE))</f>
        <v/>
      </c>
      <c r="M28" s="82"/>
      <c r="N28" s="82"/>
      <c r="O28" s="82"/>
      <c r="P28" s="82"/>
      <c r="Q28" s="81"/>
      <c r="R28" s="83" t="str">
        <f>IF($J28="","",VLOOKUP($J28,チームメンバー一覧!$D$27:$O$38,9,FALSE))</f>
        <v/>
      </c>
      <c r="S28" s="84"/>
      <c r="T28" s="84"/>
      <c r="U28" s="161"/>
      <c r="V28" s="86" t="str">
        <f>IF($J28="","",VLOOKUP($J28,チームメンバー一覧!$D$27:$O$38,10,FALSE))</f>
        <v/>
      </c>
      <c r="W28" s="86"/>
      <c r="X28" s="86"/>
      <c r="Y28" s="86"/>
      <c r="Z28" s="86"/>
      <c r="AA28" s="86"/>
      <c r="AB28" s="86"/>
      <c r="AC28" s="80" t="str">
        <f>IF($J28="","",VLOOKUP($J28,チームメンバー一覧!$D$27:$O$38,8,FALSE))</f>
        <v/>
      </c>
      <c r="AD28" s="82"/>
      <c r="AE28" s="82"/>
      <c r="AF28" s="80" t="str">
        <f>IF($J28="","",VLOOKUP($J28,チームメンバー一覧!$D$27:$O$38,2,FALSE))</f>
        <v/>
      </c>
      <c r="AG28" s="82"/>
      <c r="AH28" s="82"/>
      <c r="AI28" s="82"/>
      <c r="AJ28" s="82"/>
      <c r="AK28" s="82"/>
      <c r="AL28" s="82"/>
      <c r="AM28" s="82"/>
      <c r="AN28" s="148"/>
    </row>
    <row r="29" spans="2:52" ht="24" customHeight="1">
      <c r="B29" s="186"/>
      <c r="C29" s="185"/>
      <c r="D29" s="80" t="str">
        <f>IF($B29="","",VLOOKUP($B29,チームメンバー一覧!$D$2:$O$17,3,FALSE))</f>
        <v/>
      </c>
      <c r="E29" s="82"/>
      <c r="F29" s="82"/>
      <c r="G29" s="82"/>
      <c r="H29" s="82"/>
      <c r="I29" s="148"/>
      <c r="J29" s="181"/>
      <c r="K29" s="182"/>
      <c r="L29" s="80" t="str">
        <f>IF($J29="","",VLOOKUP($J29,チームメンバー一覧!$D$27:$O$38,3,FALSE))</f>
        <v/>
      </c>
      <c r="M29" s="82"/>
      <c r="N29" s="82"/>
      <c r="O29" s="82"/>
      <c r="P29" s="82"/>
      <c r="Q29" s="81"/>
      <c r="R29" s="83" t="str">
        <f>IF($J29="","",VLOOKUP($J29,チームメンバー一覧!$D$27:$O$38,9,FALSE))</f>
        <v/>
      </c>
      <c r="S29" s="84"/>
      <c r="T29" s="84"/>
      <c r="U29" s="161"/>
      <c r="V29" s="86" t="str">
        <f>IF($J29="","",VLOOKUP($J29,チームメンバー一覧!$D$27:$O$38,10,FALSE))</f>
        <v/>
      </c>
      <c r="W29" s="86"/>
      <c r="X29" s="86"/>
      <c r="Y29" s="86"/>
      <c r="Z29" s="86"/>
      <c r="AA29" s="86"/>
      <c r="AB29" s="86"/>
      <c r="AC29" s="80" t="str">
        <f>IF($J29="","",VLOOKUP($J29,チームメンバー一覧!$D$27:$O$38,8,FALSE))</f>
        <v/>
      </c>
      <c r="AD29" s="82"/>
      <c r="AE29" s="82"/>
      <c r="AF29" s="80" t="str">
        <f>IF($J29="","",VLOOKUP($J29,チームメンバー一覧!$D$27:$O$38,2,FALSE))</f>
        <v/>
      </c>
      <c r="AG29" s="82"/>
      <c r="AH29" s="82"/>
      <c r="AI29" s="82"/>
      <c r="AJ29" s="82"/>
      <c r="AK29" s="82"/>
      <c r="AL29" s="82"/>
      <c r="AM29" s="82"/>
      <c r="AN29" s="148"/>
    </row>
    <row r="30" spans="2:52" ht="24" customHeight="1">
      <c r="B30" s="186"/>
      <c r="C30" s="185"/>
      <c r="D30" s="80" t="str">
        <f>IF($B30="","",VLOOKUP($B30,チームメンバー一覧!$D$2:$O$17,3,FALSE))</f>
        <v/>
      </c>
      <c r="E30" s="82"/>
      <c r="F30" s="82"/>
      <c r="G30" s="82"/>
      <c r="H30" s="82"/>
      <c r="I30" s="148"/>
      <c r="J30" s="181"/>
      <c r="K30" s="182"/>
      <c r="L30" s="80" t="str">
        <f>IF($J30="","",VLOOKUP($J30,チームメンバー一覧!$D$27:$O$38,3,FALSE))</f>
        <v/>
      </c>
      <c r="M30" s="82"/>
      <c r="N30" s="82"/>
      <c r="O30" s="82"/>
      <c r="P30" s="82"/>
      <c r="Q30" s="81"/>
      <c r="R30" s="83" t="str">
        <f>IF($J30="","",VLOOKUP($J30,チームメンバー一覧!$D$27:$O$38,9,FALSE))</f>
        <v/>
      </c>
      <c r="S30" s="84"/>
      <c r="T30" s="84"/>
      <c r="U30" s="161"/>
      <c r="V30" s="86" t="str">
        <f>IF($J30="","",VLOOKUP($J30,チームメンバー一覧!$D$27:$O$38,10,FALSE))</f>
        <v/>
      </c>
      <c r="W30" s="86"/>
      <c r="X30" s="86"/>
      <c r="Y30" s="86"/>
      <c r="Z30" s="86"/>
      <c r="AA30" s="86"/>
      <c r="AB30" s="86"/>
      <c r="AC30" s="80" t="str">
        <f>IF($J30="","",VLOOKUP($J30,チームメンバー一覧!$D$27:$O$38,8,FALSE))</f>
        <v/>
      </c>
      <c r="AD30" s="82"/>
      <c r="AE30" s="82"/>
      <c r="AF30" s="80" t="str">
        <f>IF($J30="","",VLOOKUP($J30,チームメンバー一覧!$D$27:$O$38,2,FALSE))</f>
        <v/>
      </c>
      <c r="AG30" s="82"/>
      <c r="AH30" s="82"/>
      <c r="AI30" s="82"/>
      <c r="AJ30" s="82"/>
      <c r="AK30" s="82"/>
      <c r="AL30" s="82"/>
      <c r="AM30" s="82"/>
      <c r="AN30" s="148"/>
    </row>
    <row r="31" spans="2:52" ht="24" customHeight="1">
      <c r="B31" s="186"/>
      <c r="C31" s="185"/>
      <c r="D31" s="80" t="str">
        <f>IF($B31="","",VLOOKUP($B31,チームメンバー一覧!$D$2:$O$17,3,FALSE))</f>
        <v/>
      </c>
      <c r="E31" s="82"/>
      <c r="F31" s="82"/>
      <c r="G31" s="82"/>
      <c r="H31" s="82"/>
      <c r="I31" s="148"/>
      <c r="J31" s="181"/>
      <c r="K31" s="182"/>
      <c r="L31" s="80" t="str">
        <f>IF($J31="","",VLOOKUP($J31,チームメンバー一覧!$D$27:$O$38,3,FALSE))</f>
        <v/>
      </c>
      <c r="M31" s="82"/>
      <c r="N31" s="82"/>
      <c r="O31" s="82"/>
      <c r="P31" s="82"/>
      <c r="Q31" s="81"/>
      <c r="R31" s="83" t="str">
        <f>IF($J31="","",VLOOKUP($J31,チームメンバー一覧!$D$27:$O$38,9,FALSE))</f>
        <v/>
      </c>
      <c r="S31" s="84"/>
      <c r="T31" s="84"/>
      <c r="U31" s="161"/>
      <c r="V31" s="86" t="str">
        <f>IF($J31="","",VLOOKUP($J31,チームメンバー一覧!$D$27:$O$38,10,FALSE))</f>
        <v/>
      </c>
      <c r="W31" s="86"/>
      <c r="X31" s="86"/>
      <c r="Y31" s="86"/>
      <c r="Z31" s="86"/>
      <c r="AA31" s="86"/>
      <c r="AB31" s="86"/>
      <c r="AC31" s="80" t="str">
        <f>IF($J31="","",VLOOKUP($J31,チームメンバー一覧!$D$27:$O$38,8,FALSE))</f>
        <v/>
      </c>
      <c r="AD31" s="82"/>
      <c r="AE31" s="82"/>
      <c r="AF31" s="80" t="str">
        <f>IF($J31="","",VLOOKUP($J31,チームメンバー一覧!$D$27:$O$38,2,FALSE))</f>
        <v/>
      </c>
      <c r="AG31" s="82"/>
      <c r="AH31" s="82"/>
      <c r="AI31" s="82"/>
      <c r="AJ31" s="82"/>
      <c r="AK31" s="82"/>
      <c r="AL31" s="82"/>
      <c r="AM31" s="82"/>
      <c r="AN31" s="148"/>
    </row>
    <row r="32" spans="2:52" ht="24" customHeight="1">
      <c r="B32" s="186"/>
      <c r="C32" s="185"/>
      <c r="D32" s="80" t="str">
        <f>IF($B32="","",VLOOKUP($B32,チームメンバー一覧!$D$2:$O$17,3,FALSE))</f>
        <v/>
      </c>
      <c r="E32" s="82"/>
      <c r="F32" s="82"/>
      <c r="G32" s="82"/>
      <c r="H32" s="82"/>
      <c r="I32" s="148"/>
      <c r="J32" s="181"/>
      <c r="K32" s="182"/>
      <c r="L32" s="80" t="str">
        <f>IF($J32="","",VLOOKUP($J32,チームメンバー一覧!$D$27:$O$38,3,FALSE))</f>
        <v/>
      </c>
      <c r="M32" s="82"/>
      <c r="N32" s="82"/>
      <c r="O32" s="82"/>
      <c r="P32" s="82"/>
      <c r="Q32" s="81"/>
      <c r="R32" s="83" t="str">
        <f>IF($J32="","",VLOOKUP($J32,チームメンバー一覧!$D$27:$O$38,9,FALSE))</f>
        <v/>
      </c>
      <c r="S32" s="84"/>
      <c r="T32" s="84"/>
      <c r="U32" s="161"/>
      <c r="V32" s="86" t="str">
        <f>IF($J32="","",VLOOKUP($J32,チームメンバー一覧!$D$27:$O$38,10,FALSE))</f>
        <v/>
      </c>
      <c r="W32" s="86"/>
      <c r="X32" s="86"/>
      <c r="Y32" s="86"/>
      <c r="Z32" s="86"/>
      <c r="AA32" s="86"/>
      <c r="AB32" s="86"/>
      <c r="AC32" s="80" t="str">
        <f>IF($J32="","",VLOOKUP($J32,チームメンバー一覧!$D$27:$O$38,8,FALSE))</f>
        <v/>
      </c>
      <c r="AD32" s="82"/>
      <c r="AE32" s="82"/>
      <c r="AF32" s="80" t="str">
        <f>IF($J32="","",VLOOKUP($J32,チームメンバー一覧!$D$27:$O$38,2,FALSE))</f>
        <v/>
      </c>
      <c r="AG32" s="82"/>
      <c r="AH32" s="82"/>
      <c r="AI32" s="82"/>
      <c r="AJ32" s="82"/>
      <c r="AK32" s="82"/>
      <c r="AL32" s="82"/>
      <c r="AM32" s="82"/>
      <c r="AN32" s="148"/>
    </row>
    <row r="33" spans="2:40" ht="24" customHeight="1">
      <c r="B33" s="186"/>
      <c r="C33" s="185"/>
      <c r="D33" s="80" t="str">
        <f>IF($B33="","",VLOOKUP($B33,チームメンバー一覧!$D$2:$O$17,3,FALSE))</f>
        <v/>
      </c>
      <c r="E33" s="82"/>
      <c r="F33" s="82"/>
      <c r="G33" s="82"/>
      <c r="H33" s="82"/>
      <c r="I33" s="148"/>
      <c r="J33" s="181"/>
      <c r="K33" s="182"/>
      <c r="L33" s="80" t="str">
        <f>IF($J33="","",VLOOKUP($J33,チームメンバー一覧!$D$27:$O$38,3,FALSE))</f>
        <v/>
      </c>
      <c r="M33" s="82"/>
      <c r="N33" s="82"/>
      <c r="O33" s="82"/>
      <c r="P33" s="82"/>
      <c r="Q33" s="81"/>
      <c r="R33" s="83" t="str">
        <f>IF($J33="","",VLOOKUP($J33,チームメンバー一覧!$D$27:$O$38,9,FALSE))</f>
        <v/>
      </c>
      <c r="S33" s="84"/>
      <c r="T33" s="84"/>
      <c r="U33" s="161"/>
      <c r="V33" s="86" t="str">
        <f>IF($J33="","",VLOOKUP($J33,チームメンバー一覧!$D$27:$O$38,10,FALSE))</f>
        <v/>
      </c>
      <c r="W33" s="86"/>
      <c r="X33" s="86"/>
      <c r="Y33" s="86"/>
      <c r="Z33" s="86"/>
      <c r="AA33" s="86"/>
      <c r="AB33" s="86"/>
      <c r="AC33" s="80" t="str">
        <f>IF($J33="","",VLOOKUP($J33,チームメンバー一覧!$D$27:$O$38,8,FALSE))</f>
        <v/>
      </c>
      <c r="AD33" s="82"/>
      <c r="AE33" s="82"/>
      <c r="AF33" s="80" t="str">
        <f>IF($J33="","",VLOOKUP($J33,チームメンバー一覧!$D$27:$O$38,2,FALSE))</f>
        <v/>
      </c>
      <c r="AG33" s="82"/>
      <c r="AH33" s="82"/>
      <c r="AI33" s="82"/>
      <c r="AJ33" s="82"/>
      <c r="AK33" s="82"/>
      <c r="AL33" s="82"/>
      <c r="AM33" s="82"/>
      <c r="AN33" s="148"/>
    </row>
    <row r="34" spans="2:40" ht="24" customHeight="1">
      <c r="B34" s="186"/>
      <c r="C34" s="185"/>
      <c r="D34" s="80" t="str">
        <f>IF($B34="","",VLOOKUP($B34,チームメンバー一覧!$D$2:$O$17,3,FALSE))</f>
        <v/>
      </c>
      <c r="E34" s="82"/>
      <c r="F34" s="82"/>
      <c r="G34" s="82"/>
      <c r="H34" s="82"/>
      <c r="I34" s="148"/>
      <c r="J34" s="181"/>
      <c r="K34" s="182"/>
      <c r="L34" s="80" t="str">
        <f>IF($J34="","",VLOOKUP($J34,チームメンバー一覧!$D$27:$O$38,3,FALSE))</f>
        <v/>
      </c>
      <c r="M34" s="82"/>
      <c r="N34" s="82"/>
      <c r="O34" s="82"/>
      <c r="P34" s="82"/>
      <c r="Q34" s="81"/>
      <c r="R34" s="83" t="str">
        <f>IF($J34="","",VLOOKUP($J34,チームメンバー一覧!$D$27:$O$38,9,FALSE))</f>
        <v/>
      </c>
      <c r="S34" s="84"/>
      <c r="T34" s="84"/>
      <c r="U34" s="161"/>
      <c r="V34" s="86" t="str">
        <f>IF($J34="","",VLOOKUP($J34,チームメンバー一覧!$D$27:$O$38,10,FALSE))</f>
        <v/>
      </c>
      <c r="W34" s="86"/>
      <c r="X34" s="86"/>
      <c r="Y34" s="86"/>
      <c r="Z34" s="86"/>
      <c r="AA34" s="86"/>
      <c r="AB34" s="86"/>
      <c r="AC34" s="80" t="str">
        <f>IF($J34="","",VLOOKUP($J34,チームメンバー一覧!$D$27:$O$38,8,FALSE))</f>
        <v/>
      </c>
      <c r="AD34" s="82"/>
      <c r="AE34" s="82"/>
      <c r="AF34" s="80" t="str">
        <f>IF($J34="","",VLOOKUP($J34,チームメンバー一覧!$D$27:$O$38,2,FALSE))</f>
        <v/>
      </c>
      <c r="AG34" s="82"/>
      <c r="AH34" s="82"/>
      <c r="AI34" s="82"/>
      <c r="AJ34" s="82"/>
      <c r="AK34" s="82"/>
      <c r="AL34" s="82"/>
      <c r="AM34" s="82"/>
      <c r="AN34" s="148"/>
    </row>
    <row r="35" spans="2:40" ht="24" customHeight="1">
      <c r="B35" s="186"/>
      <c r="C35" s="185"/>
      <c r="D35" s="80" t="str">
        <f>IF($B35="","",VLOOKUP($B35,チームメンバー一覧!$D$2:$O$17,3,FALSE))</f>
        <v/>
      </c>
      <c r="E35" s="82"/>
      <c r="F35" s="82"/>
      <c r="G35" s="82"/>
      <c r="H35" s="82"/>
      <c r="I35" s="148"/>
      <c r="J35" s="181"/>
      <c r="K35" s="182"/>
      <c r="L35" s="80" t="str">
        <f>IF($J35="","",VLOOKUP($J35,チームメンバー一覧!$D$27:$O$38,3,FALSE))</f>
        <v/>
      </c>
      <c r="M35" s="82"/>
      <c r="N35" s="82"/>
      <c r="O35" s="82"/>
      <c r="P35" s="82"/>
      <c r="Q35" s="81"/>
      <c r="R35" s="83" t="str">
        <f>IF($J35="","",VLOOKUP($J35,チームメンバー一覧!$D$27:$O$38,9,FALSE))</f>
        <v/>
      </c>
      <c r="S35" s="84"/>
      <c r="T35" s="84"/>
      <c r="U35" s="161"/>
      <c r="V35" s="86" t="str">
        <f>IF($J35="","",VLOOKUP($J35,チームメンバー一覧!$D$27:$O$38,10,FALSE))</f>
        <v/>
      </c>
      <c r="W35" s="86"/>
      <c r="X35" s="86"/>
      <c r="Y35" s="86"/>
      <c r="Z35" s="86"/>
      <c r="AA35" s="86"/>
      <c r="AB35" s="86"/>
      <c r="AC35" s="80" t="str">
        <f>IF($J35="","",VLOOKUP($J35,チームメンバー一覧!$D$27:$O$38,8,FALSE))</f>
        <v/>
      </c>
      <c r="AD35" s="82"/>
      <c r="AE35" s="82"/>
      <c r="AF35" s="80" t="str">
        <f>IF($J35="","",VLOOKUP($J35,チームメンバー一覧!$D$27:$O$38,2,FALSE))</f>
        <v/>
      </c>
      <c r="AG35" s="82"/>
      <c r="AH35" s="82"/>
      <c r="AI35" s="82"/>
      <c r="AJ35" s="82"/>
      <c r="AK35" s="82"/>
      <c r="AL35" s="82"/>
      <c r="AM35" s="82"/>
      <c r="AN35" s="148"/>
    </row>
    <row r="36" spans="2:40" ht="24" customHeight="1">
      <c r="B36" s="186"/>
      <c r="C36" s="185"/>
      <c r="D36" s="80" t="str">
        <f>IF($B36="","",VLOOKUP($B36,チームメンバー一覧!$D$2:$O$17,3,FALSE))</f>
        <v/>
      </c>
      <c r="E36" s="82"/>
      <c r="F36" s="82"/>
      <c r="G36" s="82"/>
      <c r="H36" s="82"/>
      <c r="I36" s="148"/>
      <c r="J36" s="181"/>
      <c r="K36" s="182"/>
      <c r="L36" s="80" t="str">
        <f>IF($J36="","",VLOOKUP($J36,チームメンバー一覧!$D$27:$O$38,3,FALSE))</f>
        <v/>
      </c>
      <c r="M36" s="82"/>
      <c r="N36" s="82"/>
      <c r="O36" s="82"/>
      <c r="P36" s="82"/>
      <c r="Q36" s="81"/>
      <c r="R36" s="83" t="str">
        <f>IF($J36="","",VLOOKUP($J36,チームメンバー一覧!$D$27:$O$38,9,FALSE))</f>
        <v/>
      </c>
      <c r="S36" s="84"/>
      <c r="T36" s="84"/>
      <c r="U36" s="161"/>
      <c r="V36" s="86" t="str">
        <f>IF($J36="","",VLOOKUP($J36,チームメンバー一覧!$D$27:$O$38,10,FALSE))</f>
        <v/>
      </c>
      <c r="W36" s="86"/>
      <c r="X36" s="86"/>
      <c r="Y36" s="86"/>
      <c r="Z36" s="86"/>
      <c r="AA36" s="86"/>
      <c r="AB36" s="86"/>
      <c r="AC36" s="80" t="str">
        <f>IF($J36="","",VLOOKUP($J36,チームメンバー一覧!$D$27:$O$38,8,FALSE))</f>
        <v/>
      </c>
      <c r="AD36" s="82"/>
      <c r="AE36" s="82"/>
      <c r="AF36" s="80" t="str">
        <f>IF($J36="","",VLOOKUP($J36,チームメンバー一覧!$D$27:$O$38,2,FALSE))</f>
        <v/>
      </c>
      <c r="AG36" s="82"/>
      <c r="AH36" s="82"/>
      <c r="AI36" s="82"/>
      <c r="AJ36" s="82"/>
      <c r="AK36" s="82"/>
      <c r="AL36" s="82"/>
      <c r="AM36" s="82"/>
      <c r="AN36" s="148"/>
    </row>
    <row r="37" spans="2:40" ht="24" customHeight="1" thickBot="1">
      <c r="B37" s="187"/>
      <c r="C37" s="188"/>
      <c r="D37" s="154" t="str">
        <f>IF($B37="","",VLOOKUP($B37,チームメンバー一覧!$D$2:$O$17,3,FALSE))</f>
        <v/>
      </c>
      <c r="E37" s="155"/>
      <c r="F37" s="155"/>
      <c r="G37" s="155"/>
      <c r="H37" s="155"/>
      <c r="I37" s="156"/>
      <c r="J37" s="189"/>
      <c r="K37" s="190"/>
      <c r="L37" s="154" t="str">
        <f>IF($J37="","",VLOOKUP($J37,チームメンバー一覧!$D$27:$O$38,3,FALSE))</f>
        <v/>
      </c>
      <c r="M37" s="155"/>
      <c r="N37" s="155"/>
      <c r="O37" s="155"/>
      <c r="P37" s="155"/>
      <c r="Q37" s="158"/>
      <c r="R37" s="167" t="str">
        <f>IF($J37="","",VLOOKUP($J37,チームメンバー一覧!$D$27:$O$38,9,FALSE))</f>
        <v/>
      </c>
      <c r="S37" s="168"/>
      <c r="T37" s="168"/>
      <c r="U37" s="169"/>
      <c r="V37" s="170" t="str">
        <f>IF($J37="","",VLOOKUP($J37,チームメンバー一覧!$D$27:$O$38,10,FALSE))</f>
        <v/>
      </c>
      <c r="W37" s="170"/>
      <c r="X37" s="170"/>
      <c r="Y37" s="170"/>
      <c r="Z37" s="170"/>
      <c r="AA37" s="170"/>
      <c r="AB37" s="170"/>
      <c r="AC37" s="154" t="str">
        <f>IF($J37="","",VLOOKUP($J37,チームメンバー一覧!$D$27:$O$38,8,FALSE))</f>
        <v/>
      </c>
      <c r="AD37" s="155"/>
      <c r="AE37" s="155"/>
      <c r="AF37" s="154" t="str">
        <f>IF($J37="","",VLOOKUP($J37,チームメンバー一覧!$D$27:$O$38,2,FALSE))</f>
        <v/>
      </c>
      <c r="AG37" s="155"/>
      <c r="AH37" s="155"/>
      <c r="AI37" s="155"/>
      <c r="AJ37" s="155"/>
      <c r="AK37" s="155"/>
      <c r="AL37" s="155"/>
      <c r="AM37" s="155"/>
      <c r="AN37" s="156"/>
    </row>
    <row r="38" spans="2:40" ht="10" customHeight="1"/>
    <row r="39" spans="2:40" ht="15" customHeight="1">
      <c r="B39" s="1" t="s">
        <v>6</v>
      </c>
      <c r="Q39" s="58"/>
      <c r="R39" s="58"/>
      <c r="W39" s="58"/>
      <c r="X39" s="58"/>
      <c r="Y39" s="58"/>
      <c r="Z39" s="58"/>
      <c r="AA39" s="58"/>
      <c r="AB39" s="58"/>
      <c r="AC39" s="63"/>
      <c r="AD39" s="58"/>
      <c r="AE39" s="58"/>
      <c r="AF39" s="58"/>
      <c r="AG39" s="58"/>
      <c r="AH39" s="58"/>
      <c r="AI39" s="58"/>
      <c r="AJ39" s="58"/>
      <c r="AK39" s="58"/>
      <c r="AL39" s="58"/>
      <c r="AM39" s="58"/>
    </row>
    <row r="40" spans="2:40" ht="15" customHeight="1">
      <c r="B40" s="56"/>
      <c r="Q40" s="58"/>
      <c r="R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</row>
    <row r="41" spans="2:40" ht="15" customHeight="1">
      <c r="B41" s="1" t="s">
        <v>118</v>
      </c>
      <c r="F41" s="163"/>
      <c r="G41" s="163"/>
      <c r="H41" s="1" t="s">
        <v>3</v>
      </c>
      <c r="I41" s="163"/>
      <c r="J41" s="163"/>
      <c r="K41" s="1" t="s">
        <v>4</v>
      </c>
      <c r="M41" s="164" t="str">
        <f>G4</f>
        <v/>
      </c>
      <c r="N41" s="164"/>
      <c r="O41" s="164"/>
      <c r="P41" s="164"/>
      <c r="Q41" s="164"/>
      <c r="R41" s="164"/>
      <c r="S41" s="164"/>
      <c r="T41" s="164"/>
      <c r="U41" s="164"/>
      <c r="V41" s="164"/>
      <c r="W41" s="114" t="s">
        <v>65</v>
      </c>
      <c r="X41" s="114"/>
      <c r="Y41" s="114"/>
      <c r="Z41" s="114"/>
      <c r="AA41" s="114"/>
      <c r="AB41" s="165"/>
      <c r="AC41" s="165"/>
      <c r="AD41" s="165"/>
      <c r="AE41" s="165"/>
      <c r="AF41" s="165"/>
      <c r="AG41" s="165"/>
      <c r="AH41" s="165"/>
    </row>
    <row r="42" spans="2:40" ht="9.5" customHeight="1">
      <c r="B42" s="166" t="s">
        <v>63</v>
      </c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</row>
    <row r="43" spans="2:40" ht="13.5" customHeight="1"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AI43" s="57"/>
      <c r="AK43" s="62"/>
    </row>
    <row r="44" spans="2:40" ht="5.25" customHeight="1"/>
  </sheetData>
  <sheetProtection sheet="1" objects="1" scenarios="1"/>
  <mergeCells count="217">
    <mergeCell ref="AT21:AY21"/>
    <mergeCell ref="AF32:AN32"/>
    <mergeCell ref="AF33:AN33"/>
    <mergeCell ref="AF34:AN34"/>
    <mergeCell ref="AF35:AN35"/>
    <mergeCell ref="AF36:AN36"/>
    <mergeCell ref="AF37:AN37"/>
    <mergeCell ref="AF26:AN26"/>
    <mergeCell ref="AF27:AN27"/>
    <mergeCell ref="AF28:AN28"/>
    <mergeCell ref="AF29:AN29"/>
    <mergeCell ref="AF30:AN30"/>
    <mergeCell ref="AF31:AN31"/>
    <mergeCell ref="AF22:AN22"/>
    <mergeCell ref="AF23:AN23"/>
    <mergeCell ref="AF24:AN24"/>
    <mergeCell ref="AF25:AN25"/>
    <mergeCell ref="AF21:AN21"/>
    <mergeCell ref="V11:AD11"/>
    <mergeCell ref="V12:AD12"/>
    <mergeCell ref="V13:AD13"/>
    <mergeCell ref="V14:AD14"/>
    <mergeCell ref="V15:AD15"/>
    <mergeCell ref="V16:AD16"/>
    <mergeCell ref="AC25:AE25"/>
    <mergeCell ref="AC23:AE23"/>
    <mergeCell ref="AC21:AE21"/>
    <mergeCell ref="F41:G41"/>
    <mergeCell ref="I41:J41"/>
    <mergeCell ref="M41:V41"/>
    <mergeCell ref="W41:AA41"/>
    <mergeCell ref="AB41:AH41"/>
    <mergeCell ref="B42:U43"/>
    <mergeCell ref="B1:AI1"/>
    <mergeCell ref="B2:AI2"/>
    <mergeCell ref="B4:F5"/>
    <mergeCell ref="G4:P5"/>
    <mergeCell ref="Q4:U4"/>
    <mergeCell ref="V4:W4"/>
    <mergeCell ref="Q5:U6"/>
    <mergeCell ref="V5:W6"/>
    <mergeCell ref="B6:F6"/>
    <mergeCell ref="G6:P6"/>
    <mergeCell ref="AC37:AE37"/>
    <mergeCell ref="B37:C37"/>
    <mergeCell ref="D37:I37"/>
    <mergeCell ref="J37:K37"/>
    <mergeCell ref="L37:Q37"/>
    <mergeCell ref="R37:U37"/>
    <mergeCell ref="V37:AB37"/>
    <mergeCell ref="AC35:AE35"/>
    <mergeCell ref="B36:C36"/>
    <mergeCell ref="D36:I36"/>
    <mergeCell ref="J36:K36"/>
    <mergeCell ref="L36:Q36"/>
    <mergeCell ref="R36:U36"/>
    <mergeCell ref="V36:AB36"/>
    <mergeCell ref="AC36:AE36"/>
    <mergeCell ref="B35:C35"/>
    <mergeCell ref="D35:I35"/>
    <mergeCell ref="J35:K35"/>
    <mergeCell ref="L35:Q35"/>
    <mergeCell ref="R35:U35"/>
    <mergeCell ref="V35:AB35"/>
    <mergeCell ref="AC33:AE33"/>
    <mergeCell ref="B34:C34"/>
    <mergeCell ref="D34:I34"/>
    <mergeCell ref="J34:K34"/>
    <mergeCell ref="L34:Q34"/>
    <mergeCell ref="R34:U34"/>
    <mergeCell ref="V34:AB34"/>
    <mergeCell ref="AC34:AE34"/>
    <mergeCell ref="B33:C33"/>
    <mergeCell ref="D33:I33"/>
    <mergeCell ref="J33:K33"/>
    <mergeCell ref="L33:Q33"/>
    <mergeCell ref="R33:U33"/>
    <mergeCell ref="V33:AB33"/>
    <mergeCell ref="AC31:AE31"/>
    <mergeCell ref="B32:C32"/>
    <mergeCell ref="D32:I32"/>
    <mergeCell ref="J32:K32"/>
    <mergeCell ref="L32:Q32"/>
    <mergeCell ref="R32:U32"/>
    <mergeCell ref="V32:AB32"/>
    <mergeCell ref="AC32:AE32"/>
    <mergeCell ref="B31:C31"/>
    <mergeCell ref="D31:I31"/>
    <mergeCell ref="J31:K31"/>
    <mergeCell ref="L31:Q31"/>
    <mergeCell ref="R31:U31"/>
    <mergeCell ref="V31:AB31"/>
    <mergeCell ref="AC29:AE29"/>
    <mergeCell ref="B30:C30"/>
    <mergeCell ref="D30:I30"/>
    <mergeCell ref="J30:K30"/>
    <mergeCell ref="L30:Q30"/>
    <mergeCell ref="R30:U30"/>
    <mergeCell ref="V30:AB30"/>
    <mergeCell ref="AC30:AE30"/>
    <mergeCell ref="B29:C29"/>
    <mergeCell ref="D29:I29"/>
    <mergeCell ref="J29:K29"/>
    <mergeCell ref="L29:Q29"/>
    <mergeCell ref="R29:U29"/>
    <mergeCell ref="V29:AB29"/>
    <mergeCell ref="AC27:AE27"/>
    <mergeCell ref="B28:C28"/>
    <mergeCell ref="D28:I28"/>
    <mergeCell ref="J28:K28"/>
    <mergeCell ref="L28:Q28"/>
    <mergeCell ref="R28:U28"/>
    <mergeCell ref="V28:AB28"/>
    <mergeCell ref="AC28:AE28"/>
    <mergeCell ref="B27:C27"/>
    <mergeCell ref="D27:I27"/>
    <mergeCell ref="J27:K27"/>
    <mergeCell ref="L27:Q27"/>
    <mergeCell ref="R27:U27"/>
    <mergeCell ref="V27:AB27"/>
    <mergeCell ref="B26:C26"/>
    <mergeCell ref="D26:I26"/>
    <mergeCell ref="J26:K26"/>
    <mergeCell ref="L26:Q26"/>
    <mergeCell ref="R26:U26"/>
    <mergeCell ref="V26:AB26"/>
    <mergeCell ref="AC26:AE26"/>
    <mergeCell ref="B25:C25"/>
    <mergeCell ref="D25:I25"/>
    <mergeCell ref="J25:K25"/>
    <mergeCell ref="L25:Q25"/>
    <mergeCell ref="R25:U25"/>
    <mergeCell ref="V25:AB25"/>
    <mergeCell ref="B24:C24"/>
    <mergeCell ref="D24:I24"/>
    <mergeCell ref="J24:K24"/>
    <mergeCell ref="L24:Q24"/>
    <mergeCell ref="R24:U24"/>
    <mergeCell ref="V24:AB24"/>
    <mergeCell ref="AC24:AE24"/>
    <mergeCell ref="B23:C23"/>
    <mergeCell ref="D23:I23"/>
    <mergeCell ref="J23:K23"/>
    <mergeCell ref="L23:Q23"/>
    <mergeCell ref="R23:U23"/>
    <mergeCell ref="V23:AB23"/>
    <mergeCell ref="B22:C22"/>
    <mergeCell ref="D22:I22"/>
    <mergeCell ref="J22:K22"/>
    <mergeCell ref="L22:Q22"/>
    <mergeCell ref="R22:U22"/>
    <mergeCell ref="V22:AB22"/>
    <mergeCell ref="AC22:AE22"/>
    <mergeCell ref="B21:C21"/>
    <mergeCell ref="D21:I21"/>
    <mergeCell ref="J21:K21"/>
    <mergeCell ref="L21:Q21"/>
    <mergeCell ref="R21:U21"/>
    <mergeCell ref="V21:AB21"/>
    <mergeCell ref="B20:I20"/>
    <mergeCell ref="J20:AN20"/>
    <mergeCell ref="B16:C16"/>
    <mergeCell ref="D16:I16"/>
    <mergeCell ref="J16:K16"/>
    <mergeCell ref="L16:Q16"/>
    <mergeCell ref="R16:U16"/>
    <mergeCell ref="B17:C17"/>
    <mergeCell ref="D17:I17"/>
    <mergeCell ref="J17:K17"/>
    <mergeCell ref="L17:Q17"/>
    <mergeCell ref="R17:U17"/>
    <mergeCell ref="V17:AD17"/>
    <mergeCell ref="V18:AD18"/>
    <mergeCell ref="B15:C15"/>
    <mergeCell ref="D15:I15"/>
    <mergeCell ref="J15:K15"/>
    <mergeCell ref="L15:Q15"/>
    <mergeCell ref="R15:U15"/>
    <mergeCell ref="B18:C18"/>
    <mergeCell ref="D18:I18"/>
    <mergeCell ref="J18:K18"/>
    <mergeCell ref="L18:Q18"/>
    <mergeCell ref="R18:U18"/>
    <mergeCell ref="B13:C13"/>
    <mergeCell ref="D13:I13"/>
    <mergeCell ref="J13:K13"/>
    <mergeCell ref="L13:Q13"/>
    <mergeCell ref="R13:U13"/>
    <mergeCell ref="B14:C14"/>
    <mergeCell ref="D14:I14"/>
    <mergeCell ref="J14:K14"/>
    <mergeCell ref="L14:Q14"/>
    <mergeCell ref="R14:U14"/>
    <mergeCell ref="B11:C11"/>
    <mergeCell ref="D11:I11"/>
    <mergeCell ref="J11:K11"/>
    <mergeCell ref="L11:Q11"/>
    <mergeCell ref="R11:U11"/>
    <mergeCell ref="B12:C12"/>
    <mergeCell ref="D12:I12"/>
    <mergeCell ref="J12:K12"/>
    <mergeCell ref="L12:Q12"/>
    <mergeCell ref="R12:U12"/>
    <mergeCell ref="B8:I8"/>
    <mergeCell ref="J8:AD8"/>
    <mergeCell ref="B9:C9"/>
    <mergeCell ref="D9:I9"/>
    <mergeCell ref="J9:K9"/>
    <mergeCell ref="L9:Q9"/>
    <mergeCell ref="R9:U9"/>
    <mergeCell ref="V9:AD9"/>
    <mergeCell ref="V10:AD10"/>
    <mergeCell ref="B10:C10"/>
    <mergeCell ref="D10:I10"/>
    <mergeCell ref="J10:K10"/>
    <mergeCell ref="L10:Q10"/>
    <mergeCell ref="R10:U10"/>
  </mergeCells>
  <phoneticPr fontId="1"/>
  <conditionalFormatting sqref="B22:C37">
    <cfRule type="expression" dxfId="11" priority="9">
      <formula>$B$22&lt;&gt;""</formula>
    </cfRule>
  </conditionalFormatting>
  <conditionalFormatting sqref="F41:G41">
    <cfRule type="expression" dxfId="10" priority="12">
      <formula>$F$41&lt;&gt;""</formula>
    </cfRule>
    <cfRule type="expression" dxfId="9" priority="15">
      <formula>$G$68=""</formula>
    </cfRule>
  </conditionalFormatting>
  <conditionalFormatting sqref="G4:P5">
    <cfRule type="expression" dxfId="8" priority="4">
      <formula>$G$4&lt;&gt;""</formula>
    </cfRule>
  </conditionalFormatting>
  <conditionalFormatting sqref="G6:P6">
    <cfRule type="expression" dxfId="7" priority="3">
      <formula>$G$6&lt;&gt;""</formula>
    </cfRule>
  </conditionalFormatting>
  <conditionalFormatting sqref="I41:J41">
    <cfRule type="expression" dxfId="6" priority="11">
      <formula>$I$41&lt;&gt;""</formula>
    </cfRule>
    <cfRule type="expression" dxfId="5" priority="14">
      <formula>$J$68=""</formula>
    </cfRule>
  </conditionalFormatting>
  <conditionalFormatting sqref="J22:K37">
    <cfRule type="expression" dxfId="4" priority="5">
      <formula>$J$22&lt;&gt;""</formula>
    </cfRule>
  </conditionalFormatting>
  <conditionalFormatting sqref="Q5:U6">
    <cfRule type="expression" dxfId="3" priority="2">
      <formula>$Q$5&lt;&gt;""</formula>
    </cfRule>
  </conditionalFormatting>
  <conditionalFormatting sqref="V5:W6">
    <cfRule type="expression" dxfId="2" priority="1">
      <formula>$V$5&lt;&gt;""</formula>
    </cfRule>
  </conditionalFormatting>
  <conditionalFormatting sqref="AB41:AH41">
    <cfRule type="expression" dxfId="1" priority="10">
      <formula>$AB$41&lt;&gt;""</formula>
    </cfRule>
    <cfRule type="expression" dxfId="0" priority="13">
      <formula>$AC$68=""</formula>
    </cfRule>
  </conditionalFormatting>
  <dataValidations count="4">
    <dataValidation type="list" allowBlank="1" showInputMessage="1" showErrorMessage="1" sqref="V5:W6" xr:uid="{8DFC4400-6F3A-43A8-904F-FED3483A480A}">
      <formula1>$CO$4:$CO$5</formula1>
    </dataValidation>
    <dataValidation type="list" allowBlank="1" showInputMessage="1" showErrorMessage="1" sqref="Q5:U6" xr:uid="{3EDC5CCF-973B-42A7-98C2-D1DEB1AF2123}">
      <formula1>$CK$4:$CK$6</formula1>
    </dataValidation>
    <dataValidation type="list" allowBlank="1" showInputMessage="1" showErrorMessage="1" sqref="B10:C18 J10:K18" xr:uid="{FCC27AD0-E748-4C79-93C6-595B0C593729}">
      <formula1>$CH$4:$CH$8</formula1>
    </dataValidation>
    <dataValidation type="list" allowBlank="1" showInputMessage="1" showErrorMessage="1" sqref="R10:U18" xr:uid="{C04FD65D-9D48-45B1-BA7C-D1A3701022A7}">
      <formula1>$CQ$4:$CQ$8</formula1>
    </dataValidation>
  </dataValidations>
  <pageMargins left="0.59055118110236227" right="0.59055118110236227" top="0.59055118110236227" bottom="0.39370078740157483" header="0.31496062992125984" footer="0.31496062992125984"/>
  <pageSetup paperSize="9" scale="77" orientation="portrait" horizontalDpi="4294967293" verticalDpi="0" r:id="rId1"/>
  <colBreaks count="1" manualBreakCount="1"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値貼付</vt:lpstr>
      <vt:lpstr>チームメンバー一覧</vt:lpstr>
      <vt:lpstr>参加申込書</vt:lpstr>
      <vt:lpstr>エントリー変更</vt:lpstr>
      <vt:lpstr>エントリー変更!Print_Area</vt:lpstr>
      <vt:lpstr>参加申込書!Print_Area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北　健太郎</dc:creator>
  <cp:keywords/>
  <dc:description/>
  <cp:lastModifiedBy>智 三成</cp:lastModifiedBy>
  <cp:revision/>
  <cp:lastPrinted>2025-06-25T11:19:57Z</cp:lastPrinted>
  <dcterms:created xsi:type="dcterms:W3CDTF">2021-04-15T01:00:33Z</dcterms:created>
  <dcterms:modified xsi:type="dcterms:W3CDTF">2026-06-07T07:42:51Z</dcterms:modified>
  <cp:category/>
  <cp:contentStatus/>
</cp:coreProperties>
</file>